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oradakovic/Desktop/Слоба Карановић/КИКИНДА - КОМПЛЕТАН УСБ/RADOVI/TD RADOVI/"/>
    </mc:Choice>
  </mc:AlternateContent>
  <xr:revisionPtr revIDLastSave="0" documentId="8_{05DBA522-3ACC-3A49-83B3-8C867603C572}" xr6:coauthVersionLast="47" xr6:coauthVersionMax="47" xr10:uidLastSave="{00000000-0000-0000-0000-000000000000}"/>
  <bookViews>
    <workbookView xWindow="0" yWindow="760" windowWidth="34560" windowHeight="19840" activeTab="2" xr2:uid="{00000000-000D-0000-FFFF-FFFF00000000}"/>
  </bookViews>
  <sheets>
    <sheet name="UVOD" sheetId="1" r:id="rId1"/>
    <sheet name="UVOD 1" sheetId="2" r:id="rId2"/>
    <sheet name="DEMONTAŽA RUŠENJE" sheetId="4" r:id="rId3"/>
    <sheet name="ZANATSKI" sheetId="7" r:id="rId4"/>
    <sheet name="SAOBRAĆAJNICE" sheetId="11" r:id="rId5"/>
    <sheet name="HIDRO" sheetId="13" r:id="rId6"/>
    <sheet name="VIDEO" sheetId="14" r:id="rId7"/>
    <sheet name="REKAPITULACIJA" sheetId="1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4" l="1"/>
  <c r="F5" i="4"/>
  <c r="F16" i="11"/>
  <c r="F7" i="11"/>
  <c r="F5" i="14" l="1"/>
  <c r="G5" i="14"/>
  <c r="H5" i="14" s="1"/>
  <c r="G6" i="14"/>
  <c r="H6" i="14" s="1"/>
  <c r="F7" i="14"/>
  <c r="G7" i="14"/>
  <c r="H7" i="14" s="1"/>
  <c r="F8" i="14"/>
  <c r="G8" i="14"/>
  <c r="H8" i="14" s="1"/>
  <c r="F9" i="14"/>
  <c r="G9" i="14"/>
  <c r="H9" i="14" s="1"/>
  <c r="F10" i="14"/>
  <c r="G10" i="14"/>
  <c r="H10" i="14" s="1"/>
  <c r="F11" i="14"/>
  <c r="G11" i="14"/>
  <c r="H11" i="14" s="1"/>
  <c r="F12" i="14"/>
  <c r="G12" i="14"/>
  <c r="H12" i="14" s="1"/>
  <c r="F13" i="14"/>
  <c r="G13" i="14"/>
  <c r="H13" i="14" s="1"/>
  <c r="F14" i="14"/>
  <c r="G14" i="14"/>
  <c r="H14" i="14"/>
  <c r="F17" i="14"/>
  <c r="G17" i="14"/>
  <c r="H17" i="14" s="1"/>
  <c r="F18" i="14"/>
  <c r="G18" i="14"/>
  <c r="H18" i="14" s="1"/>
  <c r="F19" i="14"/>
  <c r="G19" i="14"/>
  <c r="H19" i="14" s="1"/>
  <c r="F20" i="14"/>
  <c r="G20" i="14"/>
  <c r="H20" i="14" s="1"/>
  <c r="F21" i="14"/>
  <c r="G21" i="14"/>
  <c r="H21" i="14" s="1"/>
  <c r="F22" i="14"/>
  <c r="G22" i="14"/>
  <c r="H22" i="14" s="1"/>
  <c r="F23" i="14"/>
  <c r="G23" i="14"/>
  <c r="H23" i="14" s="1"/>
  <c r="F24" i="14"/>
  <c r="G24" i="14"/>
  <c r="H24" i="14"/>
  <c r="F25" i="14"/>
  <c r="G25" i="14"/>
  <c r="H25" i="14"/>
  <c r="F26" i="14"/>
  <c r="G26" i="14"/>
  <c r="H26" i="14" s="1"/>
  <c r="F27" i="14"/>
  <c r="G27" i="14"/>
  <c r="H27" i="14" s="1"/>
  <c r="F28" i="14"/>
  <c r="G28" i="14"/>
  <c r="H28" i="14" s="1"/>
  <c r="F31" i="14"/>
  <c r="G31" i="14"/>
  <c r="H31" i="14" s="1"/>
  <c r="F32" i="14"/>
  <c r="G32" i="14"/>
  <c r="H32" i="14" s="1"/>
  <c r="F33" i="14"/>
  <c r="G33" i="14"/>
  <c r="H33" i="14" s="1"/>
  <c r="F34" i="14"/>
  <c r="G34" i="14"/>
  <c r="H34" i="14"/>
  <c r="F37" i="14"/>
  <c r="G37" i="14"/>
  <c r="H37" i="14" s="1"/>
  <c r="F38" i="14"/>
  <c r="G38" i="14"/>
  <c r="H38" i="14"/>
  <c r="F39" i="14"/>
  <c r="G39" i="14"/>
  <c r="H39" i="14"/>
  <c r="F40" i="14"/>
  <c r="G40" i="14"/>
  <c r="H40" i="14" s="1"/>
  <c r="F41" i="14"/>
  <c r="G41" i="14"/>
  <c r="H41" i="14" s="1"/>
  <c r="F42" i="14"/>
  <c r="G42" i="14"/>
  <c r="H42" i="14" s="1"/>
  <c r="F43" i="14"/>
  <c r="G43" i="14"/>
  <c r="H43" i="14" s="1"/>
  <c r="F44" i="14"/>
  <c r="G44" i="14"/>
  <c r="H44" i="14" s="1"/>
  <c r="F45" i="14"/>
  <c r="G45" i="14"/>
  <c r="H45" i="14" s="1"/>
  <c r="F46" i="14"/>
  <c r="G46" i="14"/>
  <c r="H46" i="14" s="1"/>
  <c r="F49" i="14"/>
  <c r="G49" i="14"/>
  <c r="H49" i="14"/>
  <c r="F50" i="14"/>
  <c r="G50" i="14"/>
  <c r="H50" i="14" s="1"/>
  <c r="F51" i="14"/>
  <c r="G51" i="14"/>
  <c r="H51" i="14" s="1"/>
  <c r="F52" i="14"/>
  <c r="G52" i="14"/>
  <c r="H52" i="14" s="1"/>
  <c r="F53" i="14"/>
  <c r="G53" i="14"/>
  <c r="H53" i="14" s="1"/>
  <c r="F54" i="14"/>
  <c r="G54" i="14"/>
  <c r="H54" i="14" s="1"/>
  <c r="F55" i="14"/>
  <c r="G55" i="14"/>
  <c r="H55" i="14" s="1"/>
  <c r="F56" i="14"/>
  <c r="G56" i="14"/>
  <c r="H56" i="14"/>
  <c r="F57" i="14"/>
  <c r="G57" i="14"/>
  <c r="H57" i="14" s="1"/>
  <c r="F58" i="14"/>
  <c r="G58" i="14"/>
  <c r="H58" i="14" s="1"/>
  <c r="F59" i="14"/>
  <c r="G59" i="14"/>
  <c r="H59" i="14"/>
  <c r="F60" i="14"/>
  <c r="G60" i="14"/>
  <c r="H60" i="14" s="1"/>
  <c r="F61" i="14"/>
  <c r="G61" i="14"/>
  <c r="H61" i="14" s="1"/>
  <c r="F64" i="14"/>
  <c r="F66" i="14" s="1"/>
  <c r="C79" i="14" s="1"/>
  <c r="G64" i="14"/>
  <c r="H64" i="14"/>
  <c r="F65" i="14"/>
  <c r="G65" i="14"/>
  <c r="H65" i="14" s="1"/>
  <c r="F68" i="14"/>
  <c r="G68" i="14"/>
  <c r="H68" i="14" s="1"/>
  <c r="F69" i="14"/>
  <c r="G69" i="14"/>
  <c r="H69" i="14"/>
  <c r="F70" i="14"/>
  <c r="G70" i="14"/>
  <c r="H70" i="14" s="1"/>
  <c r="G4" i="14"/>
  <c r="H4" i="14" s="1"/>
  <c r="F4" i="14"/>
  <c r="F10" i="13"/>
  <c r="G10" i="13"/>
  <c r="H10" i="13" s="1"/>
  <c r="F11" i="13"/>
  <c r="G11" i="13"/>
  <c r="H11" i="13" s="1"/>
  <c r="F12" i="13"/>
  <c r="G12" i="13"/>
  <c r="H12" i="13"/>
  <c r="F15" i="13"/>
  <c r="G15" i="13"/>
  <c r="H15" i="13" s="1"/>
  <c r="H17" i="13" s="1"/>
  <c r="D22" i="13" s="1"/>
  <c r="F16" i="13"/>
  <c r="G16" i="13"/>
  <c r="H16" i="13"/>
  <c r="G6" i="13"/>
  <c r="H6" i="13" s="1"/>
  <c r="H7" i="13" s="1"/>
  <c r="D20" i="13" s="1"/>
  <c r="F6" i="13"/>
  <c r="F7" i="13" s="1"/>
  <c r="C20" i="13" s="1"/>
  <c r="F23" i="11"/>
  <c r="C29" i="11" s="1"/>
  <c r="F6" i="11"/>
  <c r="G6" i="11"/>
  <c r="H6" i="11"/>
  <c r="G7" i="11"/>
  <c r="H7" i="11" s="1"/>
  <c r="F10" i="11"/>
  <c r="F12" i="11" s="1"/>
  <c r="C27" i="11" s="1"/>
  <c r="G10" i="11"/>
  <c r="H10" i="11" s="1"/>
  <c r="H12" i="11" s="1"/>
  <c r="D27" i="11" s="1"/>
  <c r="F11" i="11"/>
  <c r="G11" i="11"/>
  <c r="H11" i="11" s="1"/>
  <c r="F14" i="11"/>
  <c r="G14" i="11"/>
  <c r="H14" i="11"/>
  <c r="F15" i="11"/>
  <c r="F19" i="11" s="1"/>
  <c r="C28" i="11" s="1"/>
  <c r="G15" i="11"/>
  <c r="H15" i="11" s="1"/>
  <c r="G16" i="11"/>
  <c r="H16" i="11" s="1"/>
  <c r="F17" i="11"/>
  <c r="G17" i="11"/>
  <c r="H17" i="11"/>
  <c r="F18" i="11"/>
  <c r="G18" i="11"/>
  <c r="H18" i="11" s="1"/>
  <c r="F21" i="11"/>
  <c r="G21" i="11"/>
  <c r="H21" i="11" s="1"/>
  <c r="F22" i="11"/>
  <c r="G22" i="11"/>
  <c r="H22" i="11" s="1"/>
  <c r="H23" i="11" s="1"/>
  <c r="D29" i="11" s="1"/>
  <c r="G5" i="11"/>
  <c r="H5" i="11" s="1"/>
  <c r="H8" i="11" s="1"/>
  <c r="D26" i="11" s="1"/>
  <c r="F5" i="11"/>
  <c r="F8" i="11" s="1"/>
  <c r="C26" i="11" s="1"/>
  <c r="F6" i="7"/>
  <c r="G6" i="7"/>
  <c r="H6" i="7"/>
  <c r="F7" i="7"/>
  <c r="G7" i="7"/>
  <c r="H7" i="7" s="1"/>
  <c r="F8" i="7"/>
  <c r="G8" i="7"/>
  <c r="H8" i="7" s="1"/>
  <c r="F9" i="7"/>
  <c r="G9" i="7"/>
  <c r="H9" i="7" s="1"/>
  <c r="F10" i="7"/>
  <c r="G10" i="7"/>
  <c r="H10" i="7" s="1"/>
  <c r="F11" i="7"/>
  <c r="G11" i="7"/>
  <c r="H11" i="7"/>
  <c r="F14" i="7"/>
  <c r="F15" i="7" s="1"/>
  <c r="C55" i="7" s="1"/>
  <c r="G14" i="7"/>
  <c r="H14" i="7" s="1"/>
  <c r="H15" i="7" s="1"/>
  <c r="D55" i="7" s="1"/>
  <c r="F19" i="7"/>
  <c r="G19" i="7"/>
  <c r="H19" i="7" s="1"/>
  <c r="F20" i="7"/>
  <c r="G20" i="7"/>
  <c r="H20" i="7"/>
  <c r="F21" i="7"/>
  <c r="G21" i="7"/>
  <c r="H21" i="7"/>
  <c r="F22" i="7"/>
  <c r="G22" i="7"/>
  <c r="H22" i="7" s="1"/>
  <c r="F23" i="7"/>
  <c r="G23" i="7"/>
  <c r="H23" i="7"/>
  <c r="F26" i="7"/>
  <c r="G26" i="7"/>
  <c r="H26" i="7"/>
  <c r="F27" i="7"/>
  <c r="G27" i="7"/>
  <c r="H27" i="7"/>
  <c r="F28" i="7"/>
  <c r="G28" i="7"/>
  <c r="H28" i="7" s="1"/>
  <c r="F29" i="7"/>
  <c r="G29" i="7"/>
  <c r="H29" i="7" s="1"/>
  <c r="F30" i="7"/>
  <c r="G30" i="7"/>
  <c r="H30" i="7" s="1"/>
  <c r="F33" i="7"/>
  <c r="G33" i="7"/>
  <c r="H33" i="7"/>
  <c r="F34" i="7"/>
  <c r="G34" i="7"/>
  <c r="H34" i="7" s="1"/>
  <c r="F35" i="7"/>
  <c r="G35" i="7"/>
  <c r="H35" i="7" s="1"/>
  <c r="F38" i="7"/>
  <c r="G38" i="7"/>
  <c r="H38" i="7" s="1"/>
  <c r="F39" i="7"/>
  <c r="G39" i="7"/>
  <c r="H39" i="7" s="1"/>
  <c r="F40" i="7"/>
  <c r="G40" i="7"/>
  <c r="H40" i="7" s="1"/>
  <c r="F41" i="7"/>
  <c r="G41" i="7"/>
  <c r="H41" i="7" s="1"/>
  <c r="F42" i="7"/>
  <c r="G42" i="7"/>
  <c r="H42" i="7"/>
  <c r="F43" i="7"/>
  <c r="G43" i="7"/>
  <c r="H43" i="7"/>
  <c r="F46" i="7"/>
  <c r="G46" i="7"/>
  <c r="H46" i="7" s="1"/>
  <c r="F47" i="7"/>
  <c r="G47" i="7"/>
  <c r="H47" i="7"/>
  <c r="F48" i="7"/>
  <c r="G48" i="7"/>
  <c r="H48" i="7" s="1"/>
  <c r="F49" i="7"/>
  <c r="G49" i="7"/>
  <c r="H49" i="7" s="1"/>
  <c r="F50" i="7"/>
  <c r="G50" i="7"/>
  <c r="H50" i="7" s="1"/>
  <c r="G5" i="7"/>
  <c r="H5" i="7" s="1"/>
  <c r="F5" i="7"/>
  <c r="G29" i="4"/>
  <c r="H29" i="4" s="1"/>
  <c r="G30" i="4"/>
  <c r="H30" i="4" s="1"/>
  <c r="G31" i="4"/>
  <c r="H31" i="4" s="1"/>
  <c r="G32" i="4"/>
  <c r="H32" i="4" s="1"/>
  <c r="G33" i="4"/>
  <c r="H33" i="4" s="1"/>
  <c r="G27" i="4"/>
  <c r="H27" i="4" s="1"/>
  <c r="G28" i="4"/>
  <c r="H28" i="4" s="1"/>
  <c r="G23" i="4"/>
  <c r="H23" i="4" s="1"/>
  <c r="G24" i="4"/>
  <c r="H24" i="4" s="1"/>
  <c r="G22" i="4"/>
  <c r="H22" i="4" s="1"/>
  <c r="G19" i="4"/>
  <c r="H19" i="4" s="1"/>
  <c r="G18" i="4"/>
  <c r="H18" i="4" s="1"/>
  <c r="G15" i="4"/>
  <c r="H15" i="4" s="1"/>
  <c r="H16" i="4" s="1"/>
  <c r="D39" i="4" s="1"/>
  <c r="G10" i="4"/>
  <c r="H10" i="4" s="1"/>
  <c r="G11" i="4"/>
  <c r="H11" i="4" s="1"/>
  <c r="G12" i="4"/>
  <c r="G9" i="4"/>
  <c r="H9" i="4" s="1"/>
  <c r="G6" i="4"/>
  <c r="H6" i="4" s="1"/>
  <c r="G5" i="4"/>
  <c r="H5" i="4" s="1"/>
  <c r="F33" i="4"/>
  <c r="F32" i="4"/>
  <c r="F31" i="4"/>
  <c r="F30" i="4"/>
  <c r="F29" i="4"/>
  <c r="F28" i="4"/>
  <c r="F27" i="4"/>
  <c r="F24" i="4"/>
  <c r="F25" i="4" s="1"/>
  <c r="C41" i="4" s="1"/>
  <c r="F23" i="4"/>
  <c r="F22" i="4"/>
  <c r="F19" i="4"/>
  <c r="F18" i="4"/>
  <c r="F15" i="4"/>
  <c r="F16" i="4" s="1"/>
  <c r="C39" i="4" s="1"/>
  <c r="H12" i="4"/>
  <c r="F12" i="4"/>
  <c r="F11" i="4"/>
  <c r="F10" i="4"/>
  <c r="F9" i="4"/>
  <c r="F6" i="4"/>
  <c r="H19" i="11" l="1"/>
  <c r="D28" i="11" s="1"/>
  <c r="F51" i="7"/>
  <c r="C60" i="7" s="1"/>
  <c r="F31" i="7"/>
  <c r="C57" i="7" s="1"/>
  <c r="F24" i="7"/>
  <c r="C56" i="7" s="1"/>
  <c r="H44" i="7"/>
  <c r="D59" i="7" s="1"/>
  <c r="D30" i="11"/>
  <c r="C5" i="16" s="1"/>
  <c r="F12" i="7"/>
  <c r="C54" i="7" s="1"/>
  <c r="C61" i="7" s="1"/>
  <c r="B4" i="16" s="1"/>
  <c r="H36" i="7"/>
  <c r="D58" i="7" s="1"/>
  <c r="H31" i="7"/>
  <c r="D57" i="7" s="1"/>
  <c r="C30" i="11"/>
  <c r="B5" i="16" s="1"/>
  <c r="F36" i="7"/>
  <c r="C58" i="7" s="1"/>
  <c r="F34" i="4"/>
  <c r="C42" i="4" s="1"/>
  <c r="H51" i="7"/>
  <c r="D60" i="7" s="1"/>
  <c r="F44" i="7"/>
  <c r="C59" i="7" s="1"/>
  <c r="H24" i="7"/>
  <c r="D56" i="7" s="1"/>
  <c r="H12" i="7"/>
  <c r="D54" i="7" s="1"/>
  <c r="F71" i="14"/>
  <c r="C80" i="14" s="1"/>
  <c r="H71" i="14"/>
  <c r="D80" i="14" s="1"/>
  <c r="F15" i="14"/>
  <c r="C74" i="14" s="1"/>
  <c r="H66" i="14"/>
  <c r="D79" i="14" s="1"/>
  <c r="F29" i="14"/>
  <c r="C75" i="14" s="1"/>
  <c r="F47" i="14"/>
  <c r="C77" i="14" s="1"/>
  <c r="F35" i="14"/>
  <c r="C76" i="14" s="1"/>
  <c r="F62" i="14"/>
  <c r="C78" i="14" s="1"/>
  <c r="H35" i="14"/>
  <c r="D76" i="14" s="1"/>
  <c r="H47" i="14"/>
  <c r="D77" i="14" s="1"/>
  <c r="H15" i="14"/>
  <c r="D74" i="14" s="1"/>
  <c r="H62" i="14"/>
  <c r="D78" i="14" s="1"/>
  <c r="H29" i="14"/>
  <c r="D75" i="14" s="1"/>
  <c r="H13" i="13"/>
  <c r="D21" i="13" s="1"/>
  <c r="F13" i="13"/>
  <c r="C21" i="13" s="1"/>
  <c r="C23" i="13" s="1"/>
  <c r="B6" i="16" s="1"/>
  <c r="F17" i="13"/>
  <c r="C22" i="13" s="1"/>
  <c r="D23" i="13"/>
  <c r="C6" i="16" s="1"/>
  <c r="H25" i="4"/>
  <c r="D41" i="4" s="1"/>
  <c r="H34" i="4"/>
  <c r="D42" i="4" s="1"/>
  <c r="H20" i="4"/>
  <c r="D40" i="4" s="1"/>
  <c r="F20" i="4"/>
  <c r="C40" i="4" s="1"/>
  <c r="H7" i="4"/>
  <c r="D37" i="4" s="1"/>
  <c r="F7" i="4"/>
  <c r="C37" i="4" s="1"/>
  <c r="H13" i="4"/>
  <c r="D38" i="4" s="1"/>
  <c r="F13" i="4"/>
  <c r="C38" i="4" s="1"/>
  <c r="D61" i="7" l="1"/>
  <c r="C4" i="16" s="1"/>
  <c r="D81" i="14"/>
  <c r="C7" i="16" s="1"/>
  <c r="C81" i="14"/>
  <c r="B7" i="16" s="1"/>
  <c r="C43" i="4"/>
  <c r="B3" i="16" s="1"/>
  <c r="D43" i="4"/>
  <c r="C3" i="16" s="1"/>
  <c r="C8" i="16" l="1"/>
  <c r="B8" i="16"/>
</calcChain>
</file>

<file path=xl/sharedStrings.xml><?xml version="1.0" encoding="utf-8"?>
<sst xmlns="http://schemas.openxmlformats.org/spreadsheetml/2006/main" count="574" uniqueCount="387">
  <si>
    <t>s.B.2.</t>
  </si>
  <si>
    <t>s.B.2.1</t>
  </si>
  <si>
    <t>pausal</t>
  </si>
  <si>
    <t>s.B.3.</t>
  </si>
  <si>
    <t>s.B.3.1</t>
  </si>
  <si>
    <t>m2</t>
  </si>
  <si>
    <t>s.B.3.5</t>
  </si>
  <si>
    <t>s.B.4.</t>
  </si>
  <si>
    <t>s.B.4.1</t>
  </si>
  <si>
    <t>s.B.4.2</t>
  </si>
  <si>
    <t>s.B.4.3</t>
  </si>
  <si>
    <t>s.B.7</t>
  </si>
  <si>
    <t>s.B.7.2</t>
  </si>
  <si>
    <t>kom</t>
  </si>
  <si>
    <t>s.B.7.3</t>
  </si>
  <si>
    <t>s.B.7.5</t>
  </si>
  <si>
    <t>s.B.7.6</t>
  </si>
  <si>
    <t>s.B.7.7</t>
  </si>
  <si>
    <t>s.B.9.1</t>
  </si>
  <si>
    <t>s.B.9.2</t>
  </si>
  <si>
    <t>s.A.4.</t>
  </si>
  <si>
    <t>s.A.4.3</t>
  </si>
  <si>
    <t>s.A.4.5</t>
  </si>
  <si>
    <t>s.A.4.7</t>
  </si>
  <si>
    <t>s.A.4.8</t>
  </si>
  <si>
    <t>s.A.4.9</t>
  </si>
  <si>
    <t>s.A.4.10</t>
  </si>
  <si>
    <t>s.A.4.11</t>
  </si>
  <si>
    <t>m</t>
  </si>
  <si>
    <t>s.B.2.6</t>
  </si>
  <si>
    <t>kg</t>
  </si>
  <si>
    <t>s.B.3.3</t>
  </si>
  <si>
    <t>s.B.3.6</t>
  </si>
  <si>
    <t>s.B.3.13</t>
  </si>
  <si>
    <t>s.B.3.14</t>
  </si>
  <si>
    <t>s.B.4.12</t>
  </si>
  <si>
    <t>s.B.4.13</t>
  </si>
  <si>
    <t>s.B.4.14</t>
  </si>
  <si>
    <t>s.B.4.19</t>
  </si>
  <si>
    <t>s.B.4.20</t>
  </si>
  <si>
    <t>s.B.6.</t>
  </si>
  <si>
    <t>s.B.6.2</t>
  </si>
  <si>
    <t>s.B.6.3</t>
  </si>
  <si>
    <t>m1</t>
  </si>
  <si>
    <t>s.B.6.4</t>
  </si>
  <si>
    <t>s.B.7.1</t>
  </si>
  <si>
    <t>s.B.7.4</t>
  </si>
  <si>
    <t>s.B.9.</t>
  </si>
  <si>
    <t>s.B.9.0</t>
  </si>
  <si>
    <t>s.B.9.13</t>
  </si>
  <si>
    <t>s.B.9.14</t>
  </si>
  <si>
    <t>s.B</t>
  </si>
  <si>
    <t>s.A.4</t>
  </si>
  <si>
    <t>s.B.2</t>
  </si>
  <si>
    <t>s.B.3</t>
  </si>
  <si>
    <t>s.B.4</t>
  </si>
  <si>
    <t>s.B.6</t>
  </si>
  <si>
    <t>s.B.9</t>
  </si>
  <si>
    <t>s.A.4.4</t>
  </si>
  <si>
    <t>s.B.1.</t>
  </si>
  <si>
    <t>s.B.1.1</t>
  </si>
  <si>
    <t>s.B.1.12</t>
  </si>
  <si>
    <t>s.B.1.2</t>
  </si>
  <si>
    <t>s.B.1.3</t>
  </si>
  <si>
    <t>s.B.1</t>
  </si>
  <si>
    <t>s.B.5</t>
  </si>
  <si>
    <t>z.A.1.</t>
  </si>
  <si>
    <t>z.A.1.1</t>
  </si>
  <si>
    <t>z.A.1.2</t>
  </si>
  <si>
    <t>z.A.1.3</t>
  </si>
  <si>
    <t>z.A.2.</t>
  </si>
  <si>
    <t>z.A.2.1</t>
  </si>
  <si>
    <t>m3</t>
  </si>
  <si>
    <t>z.A.2.2</t>
  </si>
  <si>
    <t>z.A.3.</t>
  </si>
  <si>
    <t>z.A.3.1</t>
  </si>
  <si>
    <t>z.A.3.2</t>
  </si>
  <si>
    <t>z.A.3.5</t>
  </si>
  <si>
    <t>z.A.3.6</t>
  </si>
  <si>
    <t>z.A.3.7</t>
  </si>
  <si>
    <t>z.a.4</t>
  </si>
  <si>
    <t>z.A.4.1</t>
  </si>
  <si>
    <t>z.A.4.2</t>
  </si>
  <si>
    <t>komplet</t>
  </si>
  <si>
    <t>z.A</t>
  </si>
  <si>
    <t>z.A.1</t>
  </si>
  <si>
    <t>z.A.2</t>
  </si>
  <si>
    <t>z.A.3</t>
  </si>
  <si>
    <t>z.A.4</t>
  </si>
  <si>
    <t>SANITARIJE</t>
  </si>
  <si>
    <t>kom.</t>
  </si>
  <si>
    <t>m'</t>
  </si>
  <si>
    <t>3.3.</t>
  </si>
  <si>
    <t>3.3.1</t>
  </si>
  <si>
    <t>4.1.</t>
  </si>
  <si>
    <t>4.1.1</t>
  </si>
  <si>
    <t>4.1.5</t>
  </si>
  <si>
    <t>4.1.6</t>
  </si>
  <si>
    <t>4.2.</t>
  </si>
  <si>
    <t>4.2.3</t>
  </si>
  <si>
    <t>4.2.4</t>
  </si>
  <si>
    <t>Zamena vodovodnih cevi vode u toaletima  I cevi kanalizacije . Ugrdanja slivnika
ispitivanje cevovoda .</t>
  </si>
  <si>
    <t>AG radovi - ZANATSKI RADOVI objekt</t>
  </si>
  <si>
    <t>Mesto:</t>
  </si>
  <si>
    <t>Prihvatilište</t>
  </si>
  <si>
    <t>Gerontološki centar Kikinda, Generala Drapšina 99, 23300 Kikinda</t>
  </si>
  <si>
    <t>KP 5908/3, KO Kikinda, Đure Jakšića br. 53, Opština Kikinda</t>
  </si>
  <si>
    <r>
      <rPr>
        <b/>
        <sz val="12"/>
        <rFont val="Arial"/>
        <family val="2"/>
      </rPr>
      <t>INVESTICIONO ODRŽAVANJU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OBJEKTA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(po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čl.145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st.2)</t>
    </r>
  </si>
  <si>
    <r>
      <rPr>
        <b/>
        <sz val="12"/>
        <rFont val="Arial"/>
        <family val="2"/>
      </rPr>
      <t>Investitor:</t>
    </r>
    <r>
      <rPr>
        <sz val="12"/>
        <rFont val="Arial"/>
        <family val="2"/>
      </rPr>
      <t xml:space="preserve">            </t>
    </r>
  </si>
  <si>
    <r>
      <rPr>
        <b/>
        <sz val="12"/>
        <rFont val="Arial"/>
        <family val="2"/>
      </rPr>
      <t>Objekat:</t>
    </r>
    <r>
      <rPr>
        <sz val="12"/>
        <rFont val="Arial"/>
        <family val="2"/>
      </rPr>
      <t xml:space="preserve">               </t>
    </r>
  </si>
  <si>
    <r>
      <rPr>
        <b/>
        <sz val="12"/>
        <rFont val="Arial"/>
        <family val="2"/>
      </rPr>
      <t>Mesto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gradnje:</t>
    </r>
    <r>
      <rPr>
        <sz val="12"/>
        <rFont val="Arial"/>
        <family val="2"/>
      </rPr>
      <t xml:space="preserve">  </t>
    </r>
  </si>
  <si>
    <r>
      <rPr>
        <b/>
        <sz val="12"/>
        <rFont val="Arial"/>
        <family val="2"/>
      </rPr>
      <t>TEHNIČKI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OPIS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POPIS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RADOVA</t>
    </r>
    <r>
      <rPr>
        <sz val="12"/>
        <rFont val="Arial"/>
        <family val="2"/>
      </rPr>
      <t xml:space="preserve"> </t>
    </r>
  </si>
  <si>
    <t xml:space="preserve">Investitor:                                         </t>
  </si>
  <si>
    <t xml:space="preserve"> Gerontološki centar Kikinda, Generala Drapšina 99, 23 300 Kikinda</t>
  </si>
  <si>
    <t xml:space="preserve">Objekat:                                              </t>
  </si>
  <si>
    <t>Prihvatilište, KP 5908/3, KO Kikinda, Đure Jakšića 53, Opština Kikinda</t>
  </si>
  <si>
    <t xml:space="preserve">Vrsta tehničke dokumentacije:      </t>
  </si>
  <si>
    <t>Tehnički opis i popis radova</t>
  </si>
  <si>
    <t xml:space="preserve">Za građenje/ izvođenje radova:   </t>
  </si>
  <si>
    <t xml:space="preserve"> Investiciono održavanje</t>
  </si>
  <si>
    <t>LOKACIJA</t>
  </si>
  <si>
    <t>Tip objekta:</t>
  </si>
  <si>
    <t>Kategorija objekta:</t>
  </si>
  <si>
    <t>V</t>
  </si>
  <si>
    <t>Naziv prostornog odnosno
urbanističkog plana:</t>
  </si>
  <si>
    <t>Kikinda</t>
  </si>
  <si>
    <t>Broj katastarke parcele/spisak katastarskih parcela i
katastarska opština:</t>
  </si>
  <si>
    <t>Broj katastarke parcele/ spisak katastarskih parcela i katastarska opština preko kojih prelaze priklјučci za
infrastrukturu:</t>
  </si>
  <si>
    <t>/</t>
  </si>
  <si>
    <t>Broj katastarke parcele/ spisak katastarskih parcela i katastarska opština na kojoj se nalazi priklјučak na javnu saobraćajnicu:</t>
  </si>
  <si>
    <r>
      <t xml:space="preserve"> </t>
    </r>
    <r>
      <rPr>
        <b/>
        <sz val="12"/>
        <rFont val="Arial"/>
        <family val="2"/>
      </rPr>
      <t>TEKSTUALNA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DOKUMENTACIJA</t>
    </r>
  </si>
  <si>
    <r>
      <rPr>
        <b/>
        <sz val="12"/>
        <rFont val="Arial"/>
        <family val="2"/>
      </rPr>
      <t>OBJEKAT:</t>
    </r>
    <r>
      <rPr>
        <sz val="12"/>
        <rFont val="Arial"/>
        <family val="2"/>
      </rPr>
      <t xml:space="preserve">              Stambena zgrada za stanovanje zajednica – Prihvatilište</t>
    </r>
  </si>
  <si>
    <r>
      <rPr>
        <b/>
        <sz val="12"/>
        <rFont val="Arial"/>
        <family val="2"/>
      </rPr>
      <t>PROJEKAT:</t>
    </r>
    <r>
      <rPr>
        <sz val="12"/>
        <rFont val="Arial"/>
        <family val="2"/>
      </rPr>
      <t xml:space="preserve">           Investiciono održavanje.</t>
    </r>
  </si>
  <si>
    <r>
      <rPr>
        <b/>
        <sz val="12"/>
        <rFont val="Arial"/>
        <family val="2"/>
      </rPr>
      <t>LOKACIJA:</t>
    </r>
    <r>
      <rPr>
        <sz val="12"/>
        <rFont val="Arial"/>
        <family val="2"/>
      </rPr>
      <t xml:space="preserve">            Katastarska parcela 5908/3, KO Kikinda</t>
    </r>
  </si>
  <si>
    <r>
      <rPr>
        <b/>
        <sz val="12"/>
        <rFont val="Arial"/>
        <family val="2"/>
      </rPr>
      <t>INVESTITOR:</t>
    </r>
    <r>
      <rPr>
        <sz val="12"/>
        <rFont val="Arial"/>
        <family val="2"/>
      </rPr>
      <t xml:space="preserve">        Gerontološki centar Kikinda, Generala Drapšina 99, 23300 Kikinda</t>
    </r>
  </si>
  <si>
    <r>
      <rPr>
        <b/>
        <sz val="12"/>
        <rFont val="Arial"/>
        <family val="2"/>
      </rPr>
      <t>TEHNIČKI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OPIS
</t>
    </r>
    <r>
      <rPr>
        <sz val="12"/>
        <rFont val="Arial"/>
        <family val="2"/>
      </rPr>
      <t>Za potrebe investitora, Gerontološki centar Kikinda, pristupa se investicionom održavanju objekta Prihvatilišta na KP 5908/3, KO Kikinda.</t>
    </r>
  </si>
  <si>
    <r>
      <rPr>
        <sz val="12"/>
        <rFont val="Arial"/>
        <family val="2"/>
      </rPr>
      <t>Stambena zgrada za stanovanje zajednica – Prihvatilišta nalazi se na KP br.5908/3
KO Kikinda. Objekat ima spratnost P+1.</t>
    </r>
  </si>
  <si>
    <r>
      <rPr>
        <b/>
        <sz val="12"/>
        <rFont val="Arial"/>
        <family val="2"/>
      </rPr>
      <t>OPIS OBJEKTA</t>
    </r>
  </si>
  <si>
    <r>
      <rPr>
        <sz val="12"/>
        <rFont val="Arial"/>
        <family val="2"/>
      </rPr>
      <t xml:space="preserve">Objekat tretiran ovim zahtevom je stambena zgrada za za stanovanje zajednica - Prihvatilište.
</t>
    </r>
    <r>
      <rPr>
        <b/>
        <sz val="12"/>
        <rFont val="Arial"/>
        <family val="2"/>
      </rPr>
      <t>U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zahtevu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za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odobrenje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za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izvođenja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radova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investicionog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održavanja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objekta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tretirani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su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oštećena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podne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zidne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obloge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(gips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–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karton,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keramičke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pločice,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laminati,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malter,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estrih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podovi,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molersko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farbarski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radovi),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limena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opšivka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krova,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stolarija,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spoljno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uređenje,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sanitarije,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hidroizolacija,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video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nadzor,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slaba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struja,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oprema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prostorija.
</t>
    </r>
    <r>
      <rPr>
        <sz val="12"/>
        <rFont val="Arial"/>
        <family val="2"/>
      </rPr>
      <t>Objekat se nalazi u prometnom delu grada, tako da je potrebno dodatno
obezbediti gradilište.</t>
    </r>
  </si>
  <si>
    <r>
      <rPr>
        <sz val="12"/>
        <rFont val="Arial"/>
        <family val="2"/>
      </rPr>
      <t>Slobodnostojći objekat</t>
    </r>
  </si>
  <si>
    <r>
      <rPr>
        <sz val="12"/>
        <rFont val="Arial"/>
        <family val="2"/>
      </rPr>
      <t>klasifikacija pojedinih delova objekta:</t>
    </r>
  </si>
  <si>
    <r>
      <rPr>
        <sz val="12"/>
        <rFont val="Arial"/>
        <family val="2"/>
      </rPr>
      <t>učešće u ukupnoj površini objekta (%):</t>
    </r>
  </si>
  <si>
    <r>
      <rPr>
        <sz val="12"/>
        <rFont val="Arial"/>
        <family val="2"/>
      </rPr>
      <t>Kat. parcela br. 5908/3, KO Kikinda</t>
    </r>
  </si>
  <si>
    <r>
      <rPr>
        <sz val="12"/>
        <rFont val="Arial"/>
        <family val="2"/>
      </rPr>
      <t>Priključak na vodovodnu mrežu</t>
    </r>
  </si>
  <si>
    <r>
      <rPr>
        <sz val="12"/>
        <rFont val="Arial"/>
        <family val="2"/>
      </rPr>
      <t>Priključak na kanalizacionu mrežu</t>
    </r>
  </si>
  <si>
    <r>
      <rPr>
        <sz val="12"/>
        <rFont val="Arial"/>
        <family val="2"/>
      </rPr>
      <t>Priključak na elektro mrežu</t>
    </r>
  </si>
  <si>
    <r>
      <rPr>
        <b/>
        <sz val="12"/>
        <rFont val="Arial"/>
        <family val="2"/>
      </rPr>
      <t>PRIKLJUČCI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INFRASTRUKTURU:</t>
    </r>
  </si>
  <si>
    <t>Rušenje postojećeg dotrajalog maltera na spoljnim i
unutrašnjim zidovima objekta</t>
  </si>
  <si>
    <t>DEMONTAŽA / RUŠENJE ZIDARSKI I IZOLATERSKI RADOVI</t>
  </si>
  <si>
    <t xml:space="preserve">Obijanje  zidnih pločica  dimenzija  zajedno sa lepkom. </t>
  </si>
  <si>
    <t>Obijanje podnih keramičkih pločica u objektu dimenzija 60x60cm , zajedno sa lepkom</t>
  </si>
  <si>
    <t xml:space="preserve">Demontaža postojeceg laminata </t>
  </si>
  <si>
    <t xml:space="preserve">Demontaža unutrasnjih dvokrilnih  vrata , zidarska mera 70+70/211 cm. </t>
  </si>
  <si>
    <t>Demontaža umivaonika u toaletima</t>
  </si>
  <si>
    <t xml:space="preserve">Demontaža unutrasnjih drvenih  vrata , zidarska mera 110/230 cm, </t>
  </si>
  <si>
    <t xml:space="preserve">Demontaža oštecenih prozora dimenzija 250x200 </t>
  </si>
  <si>
    <t xml:space="preserve">Demontaža oštecenih prozora dimenzija 200x200 </t>
  </si>
  <si>
    <t xml:space="preserve">Demontaža oštecenih prozora dimenzija 70x70 </t>
  </si>
  <si>
    <t>Demontaža WC šolja i vodokotlića u toaletima</t>
  </si>
  <si>
    <t xml:space="preserve">Demontaža spuštenog plafona u svim prostorijama  po sistemu "Knauf" ili ekvivalentnom, uključujući i pripadajuću podkonstrukciju. </t>
  </si>
  <si>
    <t xml:space="preserve">Demontaža pregradnog zida d = 10 cm, obostrano obloženog jewdnostukim  običnim gips kartonskim pločama d = 1x12,5 mm preko sopstvene potkonstrukcije, sa ispunom od  mineralne vune ). </t>
  </si>
  <si>
    <t xml:space="preserve">Rušenje  plivajućeg estriha debljine 5cm. </t>
  </si>
  <si>
    <t xml:space="preserve">Nabavka i izrada čelične konstrukcije za spoljni lift  . Konstrukcija se fiksira za postojecu ab ploču I za anker ploce na postojecem tlu  . Konstrukciju štititi dva puta antikorozivnim sredstvom i bojiti dva puta uljanom bojom u ralu. </t>
  </si>
  <si>
    <t>Nabavka ,izdara sokle pocetne od stirodura 5 cm ,mrežice I lepka I završna obrada kulir</t>
  </si>
  <si>
    <t>Nabavka ,izdara strehe ispod krova od stirodura 5 cm sa podkonstukcijom ,mrežice I lepka I završna obrada bavalit</t>
  </si>
  <si>
    <t>Izrada hidroizolacijske podloge zidova I podova toalteta I kuhinje sika lastikom 200w I upotrebom izolacionih traka</t>
  </si>
  <si>
    <t>Nabavka i ugradnja keramičkih pločica zidnih 30x60 u skladu sa projektom enterijera u javnim toaletima za prizemlju do spustenog plafona visine 2.90m.</t>
  </si>
  <si>
    <t>KeNabavka i ugradnja keramičkih pločica podne  60x60 u skladu sa projektom enterijera u javnim toaletima za  prizemlju do spuštenog plafona visine 2.90m.</t>
  </si>
  <si>
    <t>Nabavka i ugradnja keramičkih pločica podne u sobama prvog sprata I prizemlja  20 x60 u dezenu boje draveta</t>
  </si>
  <si>
    <t>Ugradnja keramičke sokle u sobama</t>
  </si>
  <si>
    <t>Oblaganje stepeništa keramičkim plocicama: oblaganje gazišta I celog stepeništa širine 1,5 m</t>
  </si>
  <si>
    <t>Popravka I ponovna  montaža PVC prozora 250x200 sa dvostukim staklom I termoprekidom   I PVC okvirom bele boje sa dva krila koja se otvaraju</t>
  </si>
  <si>
    <t>Nabavka ,transport I ugradnja unutrašnjih furmiranih   jednokrilnih vrata 90x210 ,ral bela 9001</t>
  </si>
  <si>
    <t>Nabavka montaza PVC prozora 70x70 sa dvostrukim staklom I termo prekidom  I PVC okvirom bele boje</t>
  </si>
  <si>
    <t>Nabavka ,transport I ugradnja unutrašnjih furmiranih   jednokrilnih vrata 80x210 ,ral bela 9001</t>
  </si>
  <si>
    <t>Nabavka, transport i ugradnja unutrašnja vrata od medijapana dvokrilna 70+70  x210 ,ral bela 9001</t>
  </si>
  <si>
    <t xml:space="preserve">Generalno čišćenje objekta u toku radova I na samom zavrsetku  (čišćenje i pranje podova, pranje vrata, staklenih površina prozora). </t>
  </si>
  <si>
    <t>Nabavka i montaža lifta od prizemlja do prvoig sprata  sa oblogom  ,betonskim radovima sve komplet</t>
  </si>
  <si>
    <t>Isušivanje vlage u prostorijama pre u toku izvodjenja radova</t>
  </si>
  <si>
    <t>Radovi na povezivanju ,ispitivanju instalacija grejanja. Zamena ostecenih i neispravnih radiatora</t>
  </si>
  <si>
    <t xml:space="preserve">Mašinsko   rušenje   asfaltnih   i   betonskih   površina prosčne debljine 20cm </t>
  </si>
  <si>
    <t>Iskop  materijala u  širokom  otkopu  cca  d  =50cm  s</t>
  </si>
  <si>
    <t xml:space="preserve">Izrada donjeg nosećeg sloja od  drobljenog kamenog agregata  frakcije  0-63,   debljine  20cm.  Izrađuje  se prema tehničkim uslovima datim u projektu.Zahtevani Ms=70  Mpa  i  Sz  98%.  </t>
  </si>
  <si>
    <t xml:space="preserve">Izrada donjeg nosećeg sloja od  drobljenog kamenog agregata frakcije  0-31,5,  debljine 20cm.  Izrađuje se prema tehničkim uslovima datim u projektu.Zahtevani Ms=100  Mpa i Sz 98%. </t>
  </si>
  <si>
    <t xml:space="preserve">Izrada  kolovoznog  zastora  od  asfaltbetona  AB   11 debljine 4  cm  na  mestu ulaza  i  izlaza sa  benzinske stanice.  Način  ugrađivanja kvalitet i  koločine veziva kao    i    sve    potrebne   postupke   sprovesti   prema standardu JUS U.E4.014. </t>
  </si>
  <si>
    <t>Montaža klupa I stočića ( 4 klupe I jedan stočić)</t>
  </si>
  <si>
    <t>Nabavka, transport i montaža komplet WC-a u sanitarnom čvoru koji se sastoji od: - konzolna WC šolje tip , od belog fajansa, I klase, za ispiranje sa 6 lit vode, odignute od poda minimum 6 cm - demontažno sedište i poklopac tip  ugradnim vodokotlićem tip GEBERIT DUOFIX - jednokoličinski metalni CrNi taster za aktiviranje ispiranja sa štednom stop funkcijom ili ekvivalent, . Montažni instalacioni element je samonosiv i predviđen za ugradnju u suvomontažnu zidnu ili predzidnu konstrukciju obloženu gipskartonskim pločama, komplet sa integrisanim ugaonim ventilom 1/2" niskošumnim ulivnim ventilom, odvodnim kolenom DN90/110 mm sa zvučno izolovanom obujmicom, spojnim komadom za WC šolju sa zaptivnim manžetama i setom zvučne izolacije, zavrtnjima za učvršćenje šolje i svim potrebnim priborom za ugradnju po uputstvima proizvođača. Obračun po kompletu.</t>
  </si>
  <si>
    <t>Nabavka, transport i montaža komplet umivaonika za montažu u sanitarnom čvoru, koji se sastoji od: - UMIVAONIKA od belog fajansa i odvodni sifon  DN 32 mm - instalacioni element za umivaonike visine ugradnje 112 cm tip GEBERIT D I baterije za vodu ili ekvivalent .Sve komplet namontirano i pusteno</t>
  </si>
  <si>
    <t>Količina</t>
  </si>
  <si>
    <t>U</t>
  </si>
  <si>
    <t>Napajanje/UPS 12V DC CP1209-5A-B WesternSecurity
Opis: Adapter za napajanje kamera za video nadzor. Ugradnjom baterije, može se koristiti kao UPS uređaj za back-up napajanja.; Ulazni napon: AC 100 240V 50-60Hz; Izlazni napon: DC13.5V +/-1V; Ukupna izlazna struja: 5 A; 9 izlaznih kanala; Radna temperatura: -20 do 60°C; PTC zaštita od preopterećenja; Metalno kućište;  Težina: 2.14kg; Dimenzije: 264 x 206 x 90mm</t>
  </si>
  <si>
    <t>Smart video interfon DPV 4u1 sistem (video interfon, bežično zvono, alarm i daljinsko otvaranje kapije)
Opis: Daljinsko otvaranje kapije uz električnu bravu; Omogućava Vam da čujete i vidite posetioca; Jednostavno možete napraviti fotografiju ili video snimak; Noćni režim rada, sa crno belim snimcima; Alarm sa senzorom pokreta će se aktivirati kada detektuje aktivnost; Domet na otvorenom je 30m; Mogućnost odabira neke od 8 melodija; Dešavanja možete pratiti i preko mobilnog uređaja, čak i kada niste kod kuće; U kompletu se nalaze još i okvir za zaštitu od kiše, priključni kabl dužine 15cm, pribor za montažu i strujni adapter; Dmenzije spoljne jedinice: 83x165x62 mm; Dimenzije zvona: 86x86x28 mm</t>
  </si>
  <si>
    <t>Monitor za video nadzor
Opis: Dijagonala:23"; Tip panela:IPS; Rezolucija:1920 x 1080 Full HD; Vreme odziva:5ms; Odnos stranica:16 : 9</t>
  </si>
  <si>
    <t>2XF2-99 Adresabilna PP centrala sa 2 adresabilne petlje (proširiva do 4) u skaldu sa najnovijim standardima i zahtevima sistema zaštite od požara.
Poseduje dve analogne petlje, dva ulaza, e-tri nadzirana izlaza (2x750mA, 2x350mA) i dva relejna izlaza, komunikacione portove Ethernet, 3xUSB i 3xRS-232. Veliki LCD displej sa grafi kim simbolima, tri nivoa autorizacije korisnika, dnevnik doga aja od 9999 memorisana doga aja. Modularan dizajn laka montaža povezivanje i konfiguracija—srpski jezik. Dimenzije 449.6 x
580.8 x 171,2 mm. Napajanje 220VAC/175mA odnosno 241mA u alarmu,. Petlja 26-32V maksimalna struja 400mA , 44Ohma 500nF. General Electric ili ekvivalent</t>
  </si>
  <si>
    <t xml:space="preserve">Mrežna kartice za umrežavanje do 32 centrale 2X-F1 i 2X-F2 u Firenet mrežu(na bazi RS-485 protokola). Maksimalna udaljenost između elemenata Firenet mreže je 1200m
</t>
  </si>
  <si>
    <t>DB2016 Montažno podnožje za detektore serije 2000 sa izolatorom
petlje. Mehanizam za zakljucavanje detektora, pogodan za montažu na neravne površine. Materijal ABS plastika bela.General Electric ili ekvivalent</t>
  </si>
  <si>
    <t>DP2061N Analogni adresibilni optički detektor požara. Detektor poseduje dve LED lampice za vidljivost od 180°kao i izlaz za paralelni indikator. Detektor poseduje zamenjivu optičku komoru. Jednostavno adresiranje (1-128). Detektor ima mogućnost samo testiranja, IP43 Detektor poseduje CPD, u skladu sa EN54. General Electric ili ekvivalent</t>
  </si>
  <si>
    <t>DP2061T Analogno-adresibilni multi-detektor (optički i termički).Jednostavno adresiranje (1-128) IP43 U skladu sa EN54-7, CEA4021 type B. General Electric
požara. Detektor poseduje mogućnost rada u 5 operativnih modova - kao multisenzor (2 nivoa osetljivosti), kao dualni senzor, i nezavisni optički i termički senzor. Detektor poseduje zamenjivu optičku komoru.Detektor poseduje zamenjivu opti ku komoru.
Jednostavno adresiranje (1-128) IP43 U skladu sa EN54-7, CEA4021
type B. General Electric ili ekvivalent</t>
  </si>
  <si>
    <t>Spratni razvodni orman: Kućište 600x400 Signalizacija na vratima Glavni prekidač 32A,20 automatskih prekidac 16A,2 FID prekidača 16A</t>
  </si>
  <si>
    <t>Spratni razvodni orman Kućište 600x400 Signalizacija na vratima Glavni prekidač 32A 15automatskih prekidac 16A 7 FID prekidača 16A</t>
  </si>
  <si>
    <t>Koaksijalni kabl sa napojnim kablom
Opis: Za povezivanje kamera kod analognog, HDTVI, HDCVI i drugih tipova video nadzora koji koriste koaksijalne kablove.; Tip koaksijalnog kabla: RG59; Tip napojnog kabla: 2x0.75; Otpornost: 75Ω</t>
  </si>
  <si>
    <t>DM2010 Adresabilni ručni javljač  požara za nazidnu montažu. Ručni javljač  požara poseduje statusni LED indikator i ključ  za testiranje. Detektor je u kompletu sa plastičnim anti-tamper  poklopcem  koji  sprečava  nenamernu  aktivaciju javljača.  General Electric ili ekvivalent</t>
  </si>
  <si>
    <t>TP-Link TL-WR844N WiFi ruter</t>
  </si>
  <si>
    <t>Kabl UTP CAT 6</t>
  </si>
  <si>
    <t>Energetska utičnica 2P+E, 16A, 250 Va.c.,
sa bočnim kontaktima i centralnim kontaktom za uzemljenje;  osno rastojanje 19mm i 26mm - za utikače sa pinovima; u liniji – tip P30 – osno rastojanje 19mm, zaštita od slučajnog dodira – bele boje; 2 modula</t>
  </si>
  <si>
    <t>TV konektori I završni otpornici</t>
  </si>
  <si>
    <t>Led panel 36w nadgradni 4200k
Tip: SMD-SRD; Izvor Svetla: integrisani led; Snaga: 36w; Napon: 230v; Materijal: aluminijum; Dimenzije: 403 cm kocka; Stepen zaštite: ip20; Radni vek: 20000h; Jačina svetlosti: 2500lm</t>
  </si>
  <si>
    <t>TV utičnica - završna
Opis: muški konektor – 1 modul; Ad direktno slabljenje &lt; 1dB; Opseg (FM- VHF-UHF-SAT) 40MHz do 2050 MHz</t>
  </si>
  <si>
    <t>Televizor 32M312BH
Tehnologija:DLED; Dijagonala ekrana:32" (81.2 cm); Rezolucija:HD 1366 x 768; Vrsta digitalnog tjunera:DVB-T/T2/C/S/S2</t>
  </si>
  <si>
    <t>Video nadzor</t>
  </si>
  <si>
    <t>Kabl N2XH-J 3x2,5 mm²
Bezhalogen kabel sa poboljšanim osobinama u slučaju požara; Standard: DIN VDE 0276; Naponski nivo: 0,6/1 kV; Ispitni napon: 4 kV</t>
  </si>
  <si>
    <t>Pocinkovana Traka za gromobransku instalaciju i uzemljenje - Presek
20x3mm2, Tezina po duznom metru = 0.48 kg - Pakovanje u buntu: u proseku 45-50 kg -</t>
  </si>
  <si>
    <t>Rebrasta crevaUnutrašnji prečnik: 13mm; Spoljašnji prečnik: 20mm; Klasifikacija: 2232; Halogen free</t>
  </si>
  <si>
    <t>Rebrasta creva Unutrašnji prečnik: 10mm; Spoljašnji prečnik: 16mm; Klasifikacija: 2232; Halogen free</t>
  </si>
  <si>
    <t>Rebrasta creva Unutrašnji prečnik: 32mm; Spoljašnji prečnik: 23mm; Klasifikacija: 2232; Halogen free</t>
  </si>
  <si>
    <t>s.</t>
  </si>
  <si>
    <t>DEMONTAŽA/RUŠENJE</t>
  </si>
  <si>
    <t>Jedinična cena bez PDV-a</t>
  </si>
  <si>
    <t>Jedinična cena sa  PDV-om</t>
  </si>
  <si>
    <t>Jedinična mera</t>
  </si>
  <si>
    <t>Opis radova</t>
  </si>
  <si>
    <t>Predmer radova</t>
  </si>
  <si>
    <t>DEMONTAŽA / RUŠENJE BRAVARSKI RADOVI</t>
  </si>
  <si>
    <t xml:space="preserve">s.A  </t>
  </si>
  <si>
    <t>CENA BEZ PDV-A</t>
  </si>
  <si>
    <t>CENA SA PDV-OM</t>
  </si>
  <si>
    <r>
      <rPr>
        <b/>
        <sz val="10"/>
        <rFont val="Times New Roman"/>
        <family val="1"/>
      </rPr>
      <t>Zidarski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izolaterski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</si>
  <si>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Krovno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limarski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</si>
  <si>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Bravarski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</si>
  <si>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Gips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kartonski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</si>
  <si>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Keramičarski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</si>
  <si>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Radovi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demontazi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</si>
  <si>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</si>
  <si>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demontaža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zidarski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instalacijski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  <r>
      <rPr>
        <sz val="10"/>
        <rFont val="Times New Roman"/>
        <family val="1"/>
      </rPr>
      <t xml:space="preserve"> </t>
    </r>
  </si>
  <si>
    <r>
      <rPr>
        <b/>
        <sz val="10"/>
        <rFont val="Times New Roman"/>
        <family val="1"/>
      </rPr>
      <t>DEMONTAŽA / RUŠENJE LIMARSKI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</si>
  <si>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sz val="10"/>
        <rFont val="Times New Roman"/>
        <family val="1"/>
      </rPr>
      <t>Demontaža krovnog pokrivaca  radi otkrivanja I
defektaze I sanacaije krovne podkronstukcije  (20 % od ukupne povrsine krova )</t>
    </r>
  </si>
  <si>
    <r>
      <rPr>
        <sz val="10"/>
        <rFont val="Times New Roman"/>
        <family val="1"/>
      </rPr>
      <t>Ponovna montaža  krovog pokrivaca sa  zamenom ostecenog crepa (20 % od ukupne povrensine krova )</t>
    </r>
  </si>
  <si>
    <r>
      <rPr>
        <sz val="10"/>
        <rFont val="Times New Roman"/>
        <family val="1"/>
      </rPr>
      <t>Demontaža ostecenih delova krovne gradje I zamena novom gradjom (20% od ukupne povrsine krova )</t>
    </r>
  </si>
  <si>
    <r>
      <rPr>
        <sz val="10"/>
        <rFont val="Times New Roman"/>
        <family val="1"/>
      </rPr>
      <t>Montaža parne brane preko popravljenih delova krovne
konstukcije (20% od ukupne povrsine krova )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</si>
  <si>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limarski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  <r>
      <rPr>
        <sz val="10"/>
        <rFont val="Times New Roman"/>
        <family val="1"/>
      </rPr>
      <t xml:space="preserve"> </t>
    </r>
  </si>
  <si>
    <r>
      <rPr>
        <sz val="10"/>
        <rFont val="Times New Roman"/>
        <family val="1"/>
      </rPr>
      <t>Demontaža ostecenih delova i sredjivanje ulaznog
stepenista na prvom spratu.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</si>
  <si>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demontaža</t>
    </r>
    <r>
      <rPr>
        <sz val="10"/>
        <rFont val="Times New Roman"/>
        <family val="1"/>
      </rPr>
      <t xml:space="preserve">  </t>
    </r>
    <r>
      <rPr>
        <b/>
        <sz val="10"/>
        <rFont val="Times New Roman"/>
        <family val="1"/>
      </rPr>
      <t>bravarski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  <r>
      <rPr>
        <sz val="10"/>
        <rFont val="Times New Roman"/>
        <family val="1"/>
      </rPr>
      <t xml:space="preserve"> 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</si>
  <si>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demontaža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gips-kartonski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  <r>
      <rPr>
        <sz val="10"/>
        <rFont val="Times New Roman"/>
        <family val="1"/>
      </rPr>
      <t xml:space="preserve"> </t>
    </r>
  </si>
  <si>
    <r>
      <rPr>
        <b/>
        <sz val="10"/>
        <rFont val="Times New Roman"/>
        <family val="1"/>
      </rPr>
      <t>DEMONTAŽA / RUŠENJE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PODOVA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OD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KERAMIKE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LAMINATA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</si>
  <si>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demnotaža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podova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od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keramike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laminata </t>
    </r>
  </si>
  <si>
    <r>
      <rPr>
        <b/>
        <sz val="10"/>
        <rFont val="Times New Roman"/>
        <family val="1"/>
      </rPr>
      <t>DEMONTAŽA / RUŠENJE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STOLARIJE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SANITARIJA</t>
    </r>
  </si>
  <si>
    <r>
      <rPr>
        <b/>
        <sz val="10"/>
        <rFont val="Times New Roman"/>
        <family val="1"/>
      </rPr>
      <t>Ukupna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demontaza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stolarije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sanitarija</t>
    </r>
  </si>
  <si>
    <t>Pozicija</t>
  </si>
  <si>
    <t>Ukupna cena bez PDV-a</t>
  </si>
  <si>
    <t>Ukupna cena sa PDV-om</t>
  </si>
  <si>
    <r>
      <rPr>
        <b/>
        <sz val="10"/>
        <rFont val="Times New Roman"/>
        <family val="1"/>
      </rPr>
      <t>AG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ZANATSKI RADOVI</t>
    </r>
  </si>
  <si>
    <t>PROTIVPOŽARNI ZIDOVI</t>
  </si>
  <si>
    <t>OBIČNI ZIDOVI</t>
  </si>
  <si>
    <r>
      <rPr>
        <b/>
        <sz val="10"/>
        <rFont val="Times New Roman"/>
        <family val="1"/>
      </rPr>
      <t>ZIDARSKI RADOVI</t>
    </r>
  </si>
  <si>
    <r>
      <rPr>
        <sz val="10"/>
        <rFont val="Times New Roman"/>
        <family val="1"/>
      </rPr>
      <t>Mašinska izrada unutrašnjeg maltera po sistemu "Rofix" sa pripadajućim ojačanjima uglova i špaletni sa tipskim profilima i i špaletnama (obračun puno za prazno), uključujući i ojačanja instalacijskih proboja zidovi kupatila I kuhinje</t>
    </r>
  </si>
  <si>
    <r>
      <rPr>
        <sz val="10"/>
        <rFont val="Times New Roman"/>
        <family val="1"/>
      </rPr>
      <t>Mašinska izrada plivajućeg estriha debljine 5cm u objektu, mikroarmiranih sa polipropilenskim vlaknima po upustvu proizvodjača sa mašinskim zagladjivanjem za polaganje granitne keramike na lepak, sa preuzimanjem keramičara, uključujući ivičnu dilataciju sa vodonepropusnom termoizolacijom.</t>
    </r>
  </si>
  <si>
    <r>
      <rPr>
        <sz val="10"/>
        <rFont val="Times New Roman"/>
        <family val="1"/>
      </rPr>
      <t>Nabavka i izrada termoizolacije na fasadnim zidova  od kamene vune d 10cm, lepljivog maltera, mrežice lepljivog maltera i silikatnog završnog sloja na vidnim delovima fasade. Struktura zrna 1,5, Ral
Bela 9001</t>
    </r>
  </si>
  <si>
    <r>
      <rPr>
        <sz val="10"/>
        <rFont val="Times New Roman"/>
        <family val="1"/>
      </rPr>
      <t>Obrada spaletni oko prozora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</si>
  <si>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zidarski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</si>
  <si>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BRAVARSKI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</si>
  <si>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bravarski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</si>
  <si>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GIPS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KARTONSKI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ZIDOVI</t>
    </r>
  </si>
  <si>
    <r>
      <rPr>
        <sz val="10"/>
        <rFont val="Times New Roman"/>
        <family val="1"/>
      </rPr>
      <t>Nabavka i montaža dvostranog pregradnog zida po sistemu "Knauf  d10" ukupne debljine 10cm (2,5+5+2,5cm),sa termoizolacijom od mineralne vune. Zid izvoditi od cem.estriha do krovne ploče,obračun zida komplet kao jedna
površina.</t>
    </r>
  </si>
  <si>
    <r>
      <rPr>
        <sz val="10"/>
        <rFont val="Times New Roman"/>
        <family val="1"/>
      </rPr>
      <t>Nabavka i montaža spustenog plafona od kipskatronish ploca .Podkonstrukcija se izvodi od podne ploče do konstrukcije i ima dva reda podkonstrukcije, prilagodjena instalacijama.  Obračun zida komplet kao jedna površina.</t>
    </r>
  </si>
  <si>
    <r>
      <rPr>
        <sz val="10"/>
        <rFont val="Times New Roman"/>
        <family val="1"/>
      </rPr>
      <t>Nabavka i montaža jednostrane zidnog revizionog poklopca po sistemu  "Knauf W 250", svetle dimenzije 40x40cm, uključujući
i otvaranje otvora.</t>
    </r>
  </si>
  <si>
    <r>
      <rPr>
        <sz val="10"/>
        <rFont val="Times New Roman"/>
        <family val="1"/>
      </rPr>
      <t>Opšivanje vodovodnih pocinkovanih hidranskih vertikala gips kartonskim pločama 2x1.25 sa pripadajućom podkonstrukcijom. Obračun po m2 komplet.</t>
    </r>
  </si>
  <si>
    <r>
      <rPr>
        <sz val="10"/>
        <rFont val="Times New Roman"/>
        <family val="1"/>
      </rPr>
      <t>Obada spaletni oko prozora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</si>
  <si>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gips-kartonski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</si>
  <si>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KERAMIČARSKI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</si>
  <si>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keramičarski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</si>
  <si>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MOLERSKO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FARBARSKI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</si>
  <si>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sz val="10"/>
        <rFont val="Times New Roman"/>
        <family val="1"/>
      </rPr>
      <t>Bojenje i gletovanje zida , akrilnom bojom. U ceni je obračunata priprema podloge, impregnacija sa emulzijom, gitovanje, gletovanje bojenje u dve ruke do ravnomernog izgleda i jednokratno konačno
bojenje Ral bela 9001</t>
    </r>
  </si>
  <si>
    <r>
      <rPr>
        <sz val="10"/>
        <rFont val="Times New Roman"/>
        <family val="1"/>
      </rPr>
      <t>Bojenje i gletovanje plafon , akrilnom  bojom. U ceni je obračunata priprema podloge, impregnacija sa emulzijom, gitovanje, gletovanje bojenje u dve ruke do ravnomernog izgleda i jednokratno konačno
bojenje ral bela 9001</t>
    </r>
  </si>
  <si>
    <r>
      <rPr>
        <sz val="10"/>
        <rFont val="Times New Roman"/>
        <family val="1"/>
      </rPr>
      <t>Bojenje i ppopravke gletovanje zida I plafona na vec uradjenim kancelarijama  , akrilnom bojom. U ceni je obračunata priprema podloge, impregnacija sa emulzijom, gitovanje, gletovanje bojenje u dve ruke do ravnomernog izgleda i jednokratno konačno bojenje Ral bela 9001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</si>
  <si>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molersko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farbarski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</si>
  <si>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RADOVI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UGRADNJU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STOLARIJE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VRATA</t>
    </r>
  </si>
  <si>
    <r>
      <rPr>
        <sz val="10"/>
        <rFont val="Times New Roman"/>
        <family val="1"/>
      </rPr>
      <t>Popravka I ponovna montaza PVC prozora 200x200 sa dvostukim  staklomi termoprekidom  I PVC okvirom bele boje sa dva krila koja se otvaraju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</si>
  <si>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radopvi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montazi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stolarije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vrata</t>
    </r>
  </si>
  <si>
    <r>
      <rPr>
        <b/>
        <sz val="10"/>
        <rFont val="Times New Roman"/>
        <family val="1"/>
      </rPr>
      <t>RAZNI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</si>
  <si>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sz val="10"/>
        <rFont val="Times New Roman"/>
        <family val="1"/>
      </rPr>
      <t>Montaza skele u toku radova na spoljnoj fasadi objekta ,zida do objekta I izradi krova.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</si>
  <si>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razni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</si>
  <si>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REKAPITULACIJA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ZANATSKIH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RADOVA</t>
    </r>
  </si>
  <si>
    <t>z</t>
  </si>
  <si>
    <t>SAOBRAĆAJNE POVRŠINE</t>
  </si>
  <si>
    <r>
      <rPr>
        <b/>
        <sz val="10"/>
        <rFont val="Times New Roman"/>
        <family val="1"/>
      </rPr>
      <t>PRIPREMNI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</si>
  <si>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sz val="10"/>
        <rFont val="Times New Roman"/>
        <family val="1"/>
      </rPr>
      <t>Geodetsko obeležavanje</t>
    </r>
  </si>
  <si>
    <r>
      <rPr>
        <sz val="10"/>
        <rFont val="Times New Roman"/>
        <family val="1"/>
      </rPr>
      <t>Priprema radnih spojeva za nastavak asfaltnih radova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</si>
  <si>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pripremni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</si>
  <si>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ZEMLJANI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</si>
  <si>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sz val="10"/>
        <rFont val="Times New Roman"/>
        <family val="1"/>
      </rPr>
      <t>Nabijanje podtla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</si>
  <si>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zemljani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</si>
  <si>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KOLOVOZNA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KONSTRUKCIJA</t>
    </r>
  </si>
  <si>
    <r>
      <rPr>
        <sz val="10"/>
        <rFont val="Times New Roman"/>
        <family val="1"/>
      </rPr>
      <t>Montaza novih  saht  poklopaca vodovoda I  telekoma
za teski saobracaj DN 400 Kn</t>
    </r>
  </si>
  <si>
    <r>
      <rPr>
        <b/>
        <sz val="10"/>
        <rFont val="Times New Roman"/>
        <family val="1"/>
      </rPr>
      <t>Opremanje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montaza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mesta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odmor</t>
    </r>
  </si>
  <si>
    <r>
      <rPr>
        <sz val="10"/>
        <rFont val="Times New Roman"/>
        <family val="1"/>
      </rPr>
      <t>Nabavka, transport I  ugradnja letnjikovca drevnog ili slicno 4x5m</t>
    </r>
  </si>
  <si>
    <r>
      <rPr>
        <b/>
        <sz val="10"/>
        <rFont val="Times New Roman"/>
        <family val="1"/>
      </rPr>
      <t>REKAPITULACIJA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SAOBRAĆAJNICE</t>
    </r>
  </si>
  <si>
    <r>
      <rPr>
        <b/>
        <sz val="10"/>
        <rFont val="Times New Roman"/>
        <family val="1"/>
      </rPr>
      <t>Pripremni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</si>
  <si>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Zemljani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</si>
  <si>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r>
      <rPr>
        <b/>
        <sz val="10"/>
        <rFont val="Times New Roman"/>
        <family val="1"/>
      </rPr>
      <t>Kolovozna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konstrukcija</t>
    </r>
  </si>
  <si>
    <r>
      <rPr>
        <b/>
        <sz val="10"/>
        <rFont val="Times New Roman"/>
        <family val="1"/>
      </rPr>
      <t>Mesto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odmor</t>
    </r>
  </si>
  <si>
    <t>Izrada   bituminiziranog  nosećeg   sloja   BNS   A   22 debljine  7  cm  na  mestu  asfaltnog  kolovoza. Sloj  je potrebno uraditi u  svemu prema važećem standardu. Proizvodnja    mešavine    vrši     se     mašinski.    Sve karakteristike     ugrađivanja     i     kvalitet     ugrađene mešavine moraju  odgovarati standardu za  BNS  sA.</t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</si>
  <si>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kolovozna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konstrukcija</t>
    </r>
  </si>
  <si>
    <t>Zidarski radovi</t>
  </si>
  <si>
    <t>Bravarski radovi</t>
  </si>
  <si>
    <t>Gips karton radovi</t>
  </si>
  <si>
    <t>Keramičarski radovi</t>
  </si>
  <si>
    <t>Molersko farbarski radovi</t>
  </si>
  <si>
    <t>Stolarija</t>
  </si>
  <si>
    <t>Razni radovi</t>
  </si>
  <si>
    <r>
      <rPr>
        <b/>
        <sz val="10"/>
        <rFont val="Times New Roman"/>
        <family val="1"/>
      </rPr>
      <t>INSTALACIJE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KANALIZACIJE</t>
    </r>
  </si>
  <si>
    <r>
      <rPr>
        <b/>
        <sz val="10"/>
        <rFont val="Times New Roman"/>
        <family val="1"/>
      </rPr>
      <t>ARMATURE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PRATEĆA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OPREMA</t>
    </r>
  </si>
  <si>
    <r>
      <rPr>
        <sz val="10"/>
        <rFont val="Times New Roman"/>
        <family val="1"/>
      </rPr>
      <t>Nabavka, transport i montaža slobodno stojeće akrilne tuš kade (t 90x90) koja se postavlja na gotov keramaički pod sa vertikalnom demontažnom oblogom radi servisiranja sifona i odvoda komplet sa sifonom od čvrstog PP (ili PE) sa hromiranom pokrivnom kapom  i hromirane zidne jednoručne baterije (tip  sa šipkom za fiksiranje tuša i ručnim tušem HG bez klizaca. U cenu pozicije uračunati nabavka i montaža kliznih vrata tus kabine. Obračun po kompletu
opreme tuš kade.</t>
    </r>
  </si>
  <si>
    <r>
      <rPr>
        <b/>
        <sz val="10"/>
        <rFont val="Times New Roman"/>
        <family val="1"/>
      </rPr>
      <t>HIDRANSKA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MREZA</t>
    </r>
  </si>
  <si>
    <r>
      <rPr>
        <sz val="10"/>
        <rFont val="Times New Roman"/>
        <family val="1"/>
      </rPr>
      <t>Ugradnja pocinkovanih cevi za hidransku mrezu Dn 63</t>
    </r>
  </si>
  <si>
    <r>
      <rPr>
        <sz val="10"/>
        <rFont val="Times New Roman"/>
        <family val="1"/>
      </rPr>
      <t>Ugradnja protivpozarvnih hidranskih ormara sa crevima I ventilima</t>
    </r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</si>
  <si>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Hidranska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mreza</t>
    </r>
  </si>
  <si>
    <r>
      <rPr>
        <b/>
        <sz val="10"/>
        <rFont val="Times New Roman"/>
        <family val="1"/>
      </rPr>
      <t>SANITARIJE, SANITARNA ARMATURA I SANITARNA GALANTERIJ</t>
    </r>
    <r>
      <rPr>
        <b/>
        <sz val="10"/>
        <color rgb="FF000000"/>
        <rFont val="Times New Roman"/>
        <family val="1"/>
      </rPr>
      <t>A</t>
    </r>
  </si>
  <si>
    <t>HIDROTEHNIČKE INSTALACIJE</t>
  </si>
  <si>
    <r>
      <rPr>
        <b/>
        <sz val="10"/>
        <rFont val="Times New Roman"/>
        <family val="1"/>
      </rPr>
      <t>DEMONTAŽA / RUŠENJE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GIPS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KARTONSKI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RADOVI</t>
    </r>
  </si>
  <si>
    <t>REKAPITULACIJA RUŠENJA GRAĐEVINSKIH I ZANATSKIH RADOVA</t>
  </si>
  <si>
    <r>
      <rPr>
        <b/>
        <sz val="10"/>
        <rFont val="Times New Roman"/>
        <family val="1"/>
      </rPr>
      <t>Ukupno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sanitarije</t>
    </r>
  </si>
  <si>
    <t>Ukupno armature i prateća oprema</t>
  </si>
  <si>
    <t>Armature i prateća oprema</t>
  </si>
  <si>
    <t>Sanitarije</t>
  </si>
  <si>
    <t>Hidranska mreža</t>
  </si>
  <si>
    <t>Ukupno Video nadzor</t>
  </si>
  <si>
    <t>Ukupno Dojava pozara</t>
  </si>
  <si>
    <t>Ukupno Slaba struja</t>
  </si>
  <si>
    <t>Ukupno Galanterija i svetiljke</t>
  </si>
  <si>
    <t>Ukupno Razvodni ormani</t>
  </si>
  <si>
    <t>Ukupno Kablovi, gromobran i izjednačenje potencijala</t>
  </si>
  <si>
    <t>Ukupno Konfiguracija, puštanje u rad, testiranje, merenje</t>
  </si>
  <si>
    <r>
      <rPr>
        <sz val="10"/>
        <rFont val="Times New Roman"/>
        <family val="1"/>
      </rPr>
      <t>Ispravljač 12V-2A RS-12/2 Tehničke karakteristike:
Opis: Ulazni napon: 230V AC; Izlazni napon: 12V DC, 2A; Dimenzije
priključka: 2.1 x 5.5 mm</t>
    </r>
  </si>
  <si>
    <r>
      <rPr>
        <sz val="10"/>
        <rFont val="Times New Roman"/>
        <family val="1"/>
      </rPr>
      <t>HikVision kamera 2Mpix DS-2CE16D0T-IRPF 3.6mm
Opis: CMOS čip rezolucije 2 Megapiksela; Snima u rezolucijama do Full HD (1920x1080); Ugrađen fiksni objektiv od 3.6mm; TVI video izlaz rezolucije 1080p (moguće prebacivanje u TVI/AHD/CVI,CVBS režim); Smart IC diode dometa do 20m za nadzor u mraku; IR cut filter; Napajanje: 12V DC; IP66 zaštita od vremenskih uslova; Odgovarajuća nazidna dozna je DS-1280ZJ-XS.</t>
    </r>
  </si>
  <si>
    <r>
      <rPr>
        <sz val="10"/>
        <rFont val="Times New Roman"/>
        <family val="1"/>
      </rPr>
      <t>HikVision kamera 5Mpix DS-2CE56H0T-ITPF 3.6mm
Opis: Višesistemska kamera za video nadzor u dome kućištu; CMOS čip rezolucije 5 Megapiksela; Rezolucija 2560x1944 piksela; Može da radi u TVI, CVI, AHD i analognom režimu; Ugrađen fiksni objektiv od 3.6mm; Dan/noć funkcija sa ICR filterom; 2D redukcija šuma; Ugrađene smart infracrvene diode dometa do 20m; Napajanje 12V DC</t>
    </r>
  </si>
  <si>
    <r>
      <rPr>
        <sz val="10"/>
        <rFont val="Times New Roman"/>
        <family val="1"/>
      </rPr>
      <t>Nosač za kamere DS-1280ZJ-XS HikVision
Opis: Nosač za kamere sa razvodnom kutijom za skladištenje kablova i napajanje bullet i dome kamera.; Kućište je vodootporno po IP65 standardu.</t>
    </r>
  </si>
  <si>
    <r>
      <rPr>
        <sz val="10"/>
        <rFont val="Times New Roman"/>
        <family val="1"/>
      </rPr>
      <t>Set konektora I ostali pomoćni materijal</t>
    </r>
  </si>
  <si>
    <r>
      <rPr>
        <sz val="10"/>
        <rFont val="Times New Roman"/>
        <family val="1"/>
      </rPr>
      <t>Tribrid digitalni video snimač DS-7208HGHI-F1/N(S) HikVision          Opis: Podržava 8 analognih, HDTVI ili AHD kamera; Mogućnost povezivanje do dve dodatne IP kamere rezolucije 960p; Snima u realnom vremenu u rezolucijama do HD 720p; Maksimalna brzina snimanja po kanalu 4 megabita; HDMI i VGA video izlazi, izlazna rezolucija do Full HD; P2P funkcija za lako umrežavanje; Nadzor putem interneta i mobilnih telefona; Jedan audio ulaz i jedan izlaz; Podržava ugradnju jednog hard diska kapaciteta do 6TB; Dva USB ulaza za bekap i kontrolu mišem; RS485 port za upravljanje PTZ kamerama</t>
    </r>
  </si>
  <si>
    <r>
      <rPr>
        <sz val="10"/>
        <rFont val="Times New Roman"/>
        <family val="1"/>
      </rPr>
      <t>Hard disk 1TB Western Digital Purple WD10PURZ  
Opis:Kapacitet: 1TB; Interfejs: SATA; Format: 3.5"</t>
    </r>
  </si>
  <si>
    <r>
      <rPr>
        <b/>
        <sz val="10"/>
        <rFont val="Times New Roman"/>
        <family val="1"/>
      </rPr>
      <t>Dojava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pozara</t>
    </r>
  </si>
  <si>
    <r>
      <rPr>
        <sz val="10"/>
        <rFont val="Times New Roman"/>
        <family val="1"/>
      </rPr>
      <t>2X-LB Kartica za proširenje centrale 2X-F2 sa 2 dodatne adresibilne petlje, 4 programabilna izlaza, 128 zona. General electric</t>
    </r>
    <r>
      <rPr>
        <sz val="10"/>
        <color rgb="FF000000"/>
        <rFont val="Times New Roman"/>
        <family val="1"/>
      </rPr>
      <t xml:space="preserve"> ili ekvivalent</t>
    </r>
  </si>
  <si>
    <r>
      <rPr>
        <sz val="10"/>
        <rFont val="Times New Roman"/>
        <family val="1"/>
      </rPr>
      <t>DM2010E Adresabilni ručni javlja  požara za spoljašnju montažu. IP67.</t>
    </r>
    <r>
      <rPr>
        <sz val="10"/>
        <color rgb="FF000000"/>
        <rFont val="Times New Roman"/>
        <family val="1"/>
      </rPr>
      <t>Ručni javljač  požara poseduje statusni LED indikator i ključ  za testiranje. Detektor je u kompletu sa plastičnim anti-tamper poklopcem koji sprečava nenamernu aktivaciju javlja a. General Electric ili ekvivalent</t>
    </r>
  </si>
  <si>
    <r>
      <rPr>
        <sz val="10"/>
        <rFont val="Times New Roman"/>
        <family val="1"/>
      </rPr>
      <t>AS2363 Adresabilna alarmna sirena serije 2000, General Electric</t>
    </r>
    <r>
      <rPr>
        <sz val="10"/>
        <color rgb="FF000000"/>
        <rFont val="Times New Roman"/>
        <family val="1"/>
      </rPr>
      <t xml:space="preserve"> ili ekvivalent</t>
    </r>
  </si>
  <si>
    <r>
      <rPr>
        <sz val="10"/>
        <rFont val="Times New Roman"/>
        <family val="1"/>
      </rPr>
      <t>Adresabilna alarmna sirena sa bljeskalicom serije 2000</t>
    </r>
  </si>
  <si>
    <r>
      <rPr>
        <sz val="10"/>
        <rFont val="Times New Roman"/>
        <family val="1"/>
      </rPr>
      <t>Kabl J-H(St)H 2x2x0.8mm²</t>
    </r>
  </si>
  <si>
    <r>
      <rPr>
        <sz val="10"/>
        <rFont val="Times New Roman"/>
        <family val="1"/>
      </rPr>
      <t>Kabl NHXH Fe180/E90 2x1,5</t>
    </r>
  </si>
  <si>
    <r>
      <rPr>
        <b/>
        <sz val="10"/>
        <rFont val="Times New Roman"/>
        <family val="1"/>
      </rPr>
      <t>Slaba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struja</t>
    </r>
  </si>
  <si>
    <r>
      <rPr>
        <sz val="10"/>
        <rFont val="Times New Roman"/>
        <family val="1"/>
      </rPr>
      <t>DLink DAP-2020/E Bezicni Access Point</t>
    </r>
  </si>
  <si>
    <r>
      <rPr>
        <sz val="10"/>
        <rFont val="Times New Roman"/>
        <family val="1"/>
      </rPr>
      <t>Konektori, držačii ostali pomoćni materijal</t>
    </r>
  </si>
  <si>
    <r>
      <rPr>
        <b/>
        <sz val="10"/>
        <rFont val="Times New Roman"/>
        <family val="1"/>
      </rPr>
      <t>Galanterija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svetiljke</t>
    </r>
  </si>
  <si>
    <r>
      <rPr>
        <sz val="10"/>
        <rFont val="Times New Roman"/>
        <family val="1"/>
      </rPr>
      <t>Panik lampa LED GR-312/LS/A OLYMPIA
LED SMD 15 dioda; Baterija: 3.6V/1ah; Autonomija: 180m; Dimenzije: 350x 134 x 57mm; Uz lampu idu 3 nalepnice pokazivači pravca</t>
    </r>
  </si>
  <si>
    <r>
      <rPr>
        <sz val="10"/>
        <rFont val="Times New Roman"/>
        <family val="1"/>
      </rPr>
      <t>Led Reflektor 150W 4000K
Napon:220-240 V; Izvor svetla: Integrisani led; Jačina svetla: 15000 lm;
Materijal: Aluminijum; Snaga: 150W; Ugao rasipanja svetla: 100°; Zaštita: ip65</t>
    </r>
  </si>
  <si>
    <r>
      <rPr>
        <sz val="10"/>
        <rFont val="Times New Roman"/>
        <family val="1"/>
      </rPr>
      <t>Naizmenični prekidač , bele boje sa indikatorom 2M 16 AX 250 Va.c.
u kompletu sa doznom, nosacem mehanizma I maskom</t>
    </r>
  </si>
  <si>
    <r>
      <rPr>
        <sz val="10"/>
        <rFont val="Times New Roman"/>
        <family val="1"/>
      </rPr>
      <t>Detektor pokreta plafonski
PIR senzor, NC relejni izlaz, detekcija do 7m, ugao pokrivanja 360°, tamper alarm, podešavanje osetljivosti, Temperature compensation, 230AC, radna
temperatura -10°C do + 50°C, ϕ86x25mm</t>
    </r>
  </si>
  <si>
    <r>
      <rPr>
        <sz val="10"/>
        <rFont val="Times New Roman"/>
        <family val="1"/>
      </rPr>
      <t>Energetska utičnica 2P+E, 16A, 250 Va.c.;
sa bočnim kontaktima za uzemljenje; automatska konekcija; 2 modula;
monoblok sa poklopcem</t>
    </r>
  </si>
  <si>
    <r>
      <rPr>
        <b/>
        <sz val="10"/>
        <rFont val="Times New Roman"/>
        <family val="1"/>
      </rPr>
      <t>Kablovi,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gromobran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izjednačenje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potencijala</t>
    </r>
  </si>
  <si>
    <r>
      <rPr>
        <sz val="10"/>
        <rFont val="Times New Roman"/>
        <family val="1"/>
      </rPr>
      <t>Kabl N2XH-J 3x1,5 mm²
Bezhalogen kabel sa poboljšanim osobinama u slučaju požara; Standard: DIN VDE 0276; Naponski nivo: 0,6/1 kV; Ispitni napon: 4 kV</t>
    </r>
  </si>
  <si>
    <r>
      <rPr>
        <sz val="10"/>
        <rFont val="Times New Roman"/>
        <family val="1"/>
      </rPr>
      <t>Kabl N2XH-J 5x4 mm²
Bezhalogen kabel sa poboljšanim osobinama u slučaju požara; Standard: DIN VDE 0276; Naponski nivo: 0,6/1 kV; Ispitni napon: 4 kV</t>
    </r>
  </si>
  <si>
    <r>
      <rPr>
        <sz val="10"/>
        <rFont val="Times New Roman"/>
        <family val="1"/>
      </rPr>
      <t>Pričvrsni i pomoćni materijal za instalaciju kablova</t>
    </r>
  </si>
  <si>
    <r>
      <rPr>
        <sz val="10"/>
        <rFont val="Times New Roman"/>
        <family val="1"/>
      </rPr>
      <t>Pomoćni pribor za kačenje pocinkovane trake</t>
    </r>
  </si>
  <si>
    <r>
      <rPr>
        <sz val="10"/>
        <rFont val="Times New Roman"/>
        <family val="1"/>
      </rPr>
      <t>Cev PVC 16mm/13,50mm sa proširenjem halogen free d=3m</t>
    </r>
  </si>
  <si>
    <r>
      <rPr>
        <sz val="10"/>
        <rFont val="Times New Roman"/>
        <family val="1"/>
      </rPr>
      <t>Cev PVC 20mm/17,10mm sa proširenjem halogen free d=3m</t>
    </r>
  </si>
  <si>
    <r>
      <rPr>
        <sz val="10"/>
        <rFont val="Times New Roman"/>
        <family val="1"/>
      </rPr>
      <t>Kanalica  20 X 10 NESLIC.BELI
Materijal: Tehnopolimer na PVC osnovi, samogasiv; Otpornost na visoke temperature: Do + 70˙C; Dužina: 2m; Boja: Bela RAL 9001</t>
    </r>
  </si>
  <si>
    <r>
      <rPr>
        <sz val="10"/>
        <rFont val="Times New Roman"/>
        <family val="1"/>
      </rPr>
      <t>Pomoćni pribor za montažu cevi i creva</t>
    </r>
  </si>
  <si>
    <r>
      <rPr>
        <b/>
        <sz val="10"/>
        <rFont val="Times New Roman"/>
        <family val="1"/>
      </rPr>
      <t>Razvodni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ormani</t>
    </r>
  </si>
  <si>
    <r>
      <rPr>
        <b/>
        <sz val="10"/>
        <rFont val="Times New Roman"/>
        <family val="1"/>
      </rPr>
      <t>Konfiguracija,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puštanje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u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rad,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testiranje,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merenje</t>
    </r>
  </si>
  <si>
    <r>
      <rPr>
        <sz val="10"/>
        <rFont val="Times New Roman"/>
        <family val="1"/>
      </rPr>
      <t>Dojava pozara</t>
    </r>
  </si>
  <si>
    <r>
      <rPr>
        <sz val="10"/>
        <rFont val="Times New Roman"/>
        <family val="1"/>
      </rPr>
      <t>Ispitivanje električne instalacije</t>
    </r>
  </si>
  <si>
    <t>VIDEO NADZOR</t>
  </si>
  <si>
    <t>DOJAVA POŽARA</t>
  </si>
  <si>
    <t>SLABA STRUJA</t>
  </si>
  <si>
    <t>GALANTERIJA I SVETILJKE</t>
  </si>
  <si>
    <t>KABLOVI, GROMOBRAN I IZJEDNAČENJE POTENCIJALA</t>
  </si>
  <si>
    <t>RAZVODNI ORMANI</t>
  </si>
  <si>
    <t>KONFIGURACIJA, PUŠTANJE U RAD, TESTIRANJE, MERENJE</t>
  </si>
  <si>
    <t>UKUPNO</t>
  </si>
  <si>
    <r>
      <rPr>
        <b/>
        <sz val="10"/>
        <rFont val="Times New Roman"/>
        <family val="1"/>
      </rPr>
      <t>Rušenja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objekt</t>
    </r>
  </si>
  <si>
    <t>Saobraćajnice</t>
  </si>
  <si>
    <t>Hidrotehnika</t>
  </si>
  <si>
    <t xml:space="preserve">Struja </t>
  </si>
  <si>
    <r>
      <rPr>
        <b/>
        <sz val="10"/>
        <rFont val="Times New Roman"/>
        <family val="1"/>
      </rPr>
      <t>NAPOMENA: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CENE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SU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INDEKSIRANE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U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EVRIMA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PRILIKOM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UGOVARANJA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OBRAČUNAVANJA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POSLA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JEDINIČNE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CENE</t>
    </r>
    <r>
      <rPr>
        <sz val="10"/>
        <rFont val="Times New Roman"/>
        <family val="1"/>
      </rPr>
      <t xml:space="preserve">  </t>
    </r>
    <r>
      <rPr>
        <b/>
        <sz val="10"/>
        <rFont val="Times New Roman"/>
        <family val="1"/>
      </rPr>
      <t>ĆE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OBRAČUNAVATI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U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DINARIMA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PREMA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ZVANIČNOM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SREDNJEM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KURSU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NARODNE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BANKE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SRBIJE</t>
    </r>
  </si>
  <si>
    <r>
      <rPr>
        <b/>
        <sz val="10"/>
        <rFont val="Times New Roman"/>
        <family val="1"/>
      </rPr>
      <t>REKAPITULACIJA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RADOVA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PRIHVATILIŠTE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KIKINDA</t>
    </r>
  </si>
  <si>
    <t>UKUPNO BEZ PDV-A</t>
  </si>
  <si>
    <t>UKUPNO SA PDV-OM</t>
  </si>
  <si>
    <r>
      <rPr>
        <b/>
        <sz val="10"/>
        <rFont val="Times New Roman"/>
        <family val="1"/>
      </rPr>
      <t>Ukupuno</t>
    </r>
    <r>
      <rPr>
        <sz val="10"/>
        <rFont val="Times New Roman"/>
        <family val="1"/>
      </rPr>
      <t xml:space="preserve">  </t>
    </r>
    <r>
      <rPr>
        <b/>
        <sz val="10"/>
        <rFont val="Times New Roman"/>
        <family val="1"/>
      </rPr>
      <t>opremanje</t>
    </r>
  </si>
  <si>
    <t>UKUPNA VREDNOST PONUDE</t>
  </si>
  <si>
    <r>
      <rPr>
        <b/>
        <sz val="12"/>
        <rFont val="Arial"/>
        <family val="2"/>
      </rPr>
      <t>OPŠTI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PODACI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OBJEKTU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LOKACIJI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</si>
</sst>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color rgb="FF000000"/>
      <name val="Times New Roman"/>
      <charset val="204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69">
    <xf numFmtId="0" fontId="0" fillId="0" borderId="0" xfId="0" applyAlignment="1">
      <alignment horizontal="left" vertical="top"/>
    </xf>
    <xf numFmtId="0" fontId="6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/>
    </xf>
    <xf numFmtId="0" fontId="3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2" fontId="7" fillId="0" borderId="4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4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16"/>
    </xf>
    <xf numFmtId="0" fontId="9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shrinkToFit="1"/>
    </xf>
    <xf numFmtId="0" fontId="9" fillId="0" borderId="4" xfId="0" applyFont="1" applyBorder="1" applyAlignment="1">
      <alignment horizontal="right" vertical="top" wrapText="1"/>
    </xf>
    <xf numFmtId="4" fontId="8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1" fontId="8" fillId="0" borderId="4" xfId="0" applyNumberFormat="1" applyFont="1" applyBorder="1" applyAlignment="1">
      <alignment horizontal="center" vertical="center" shrinkToFit="1"/>
    </xf>
    <xf numFmtId="164" fontId="7" fillId="0" borderId="4" xfId="0" applyNumberFormat="1" applyFont="1" applyBorder="1" applyAlignment="1">
      <alignment horizontal="center" vertical="center" shrinkToFit="1"/>
    </xf>
    <xf numFmtId="4" fontId="8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 indent="1"/>
    </xf>
    <xf numFmtId="1" fontId="5" fillId="0" borderId="11" xfId="0" applyNumberFormat="1" applyFont="1" applyBorder="1" applyAlignment="1">
      <alignment horizontal="left" vertical="top" shrinkToFit="1"/>
    </xf>
    <xf numFmtId="0" fontId="5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wrapText="1"/>
    </xf>
    <xf numFmtId="0" fontId="7" fillId="0" borderId="4" xfId="0" applyFont="1" applyBorder="1" applyAlignment="1" applyProtection="1">
      <alignment horizontal="left" vertical="center" wrapText="1"/>
      <protection locked="0"/>
    </xf>
    <xf numFmtId="4" fontId="7" fillId="2" borderId="4" xfId="0" applyNumberFormat="1" applyFont="1" applyFill="1" applyBorder="1" applyAlignment="1" applyProtection="1">
      <alignment horizontal="left" vertical="center" wrapText="1"/>
      <protection locked="0"/>
    </xf>
    <xf numFmtId="4" fontId="7" fillId="2" borderId="4" xfId="0" applyNumberFormat="1" applyFont="1" applyFill="1" applyBorder="1" applyAlignment="1" applyProtection="1">
      <alignment horizontal="center" vertical="top" shrinkToFit="1"/>
      <protection locked="0"/>
    </xf>
    <xf numFmtId="4" fontId="7" fillId="2" borderId="4" xfId="0" applyNumberFormat="1" applyFont="1" applyFill="1" applyBorder="1" applyAlignment="1" applyProtection="1">
      <alignment horizontal="center" vertical="top" wrapText="1"/>
      <protection locked="0"/>
    </xf>
    <xf numFmtId="4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" xfId="0" applyNumberFormat="1" applyFont="1" applyFill="1" applyBorder="1" applyAlignment="1" applyProtection="1">
      <alignment horizontal="center" vertical="center" shrinkToFit="1"/>
      <protection locked="0"/>
    </xf>
    <xf numFmtId="4" fontId="7" fillId="2" borderId="4" xfId="0" applyNumberFormat="1" applyFont="1" applyFill="1" applyBorder="1" applyAlignment="1" applyProtection="1">
      <alignment vertical="top" wrapText="1"/>
      <protection locked="0"/>
    </xf>
    <xf numFmtId="0" fontId="7" fillId="0" borderId="4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horizontal="left" vertical="top" wrapText="1"/>
      <protection locked="0"/>
    </xf>
    <xf numFmtId="4" fontId="7" fillId="0" borderId="4" xfId="0" applyNumberFormat="1" applyFont="1" applyBorder="1" applyAlignment="1" applyProtection="1">
      <alignment horizontal="center" vertical="center" shrinkToFit="1"/>
      <protection locked="0"/>
    </xf>
    <xf numFmtId="4" fontId="7" fillId="0" borderId="4" xfId="0" applyNumberFormat="1" applyFont="1" applyBorder="1" applyAlignment="1" applyProtection="1">
      <alignment horizontal="center" vertical="center" wrapText="1"/>
      <protection locked="0"/>
    </xf>
    <xf numFmtId="4" fontId="9" fillId="0" borderId="4" xfId="0" applyNumberFormat="1" applyFont="1" applyBorder="1" applyAlignment="1" applyProtection="1">
      <alignment horizontal="center" vertical="top" wrapText="1"/>
      <protection locked="0"/>
    </xf>
    <xf numFmtId="4" fontId="8" fillId="0" borderId="4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 applyProtection="1">
      <alignment vertical="top"/>
      <protection locked="0"/>
    </xf>
    <xf numFmtId="4" fontId="7" fillId="0" borderId="4" xfId="0" applyNumberFormat="1" applyFont="1" applyBorder="1" applyAlignment="1" applyProtection="1">
      <alignment horizontal="left" wrapText="1"/>
      <protection locked="0"/>
    </xf>
    <xf numFmtId="4" fontId="7" fillId="0" borderId="0" xfId="0" applyNumberFormat="1" applyFont="1" applyAlignment="1">
      <alignment vertical="top" wrapText="1"/>
    </xf>
    <xf numFmtId="4" fontId="7" fillId="0" borderId="4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shrinkToFit="1"/>
    </xf>
    <xf numFmtId="4" fontId="7" fillId="2" borderId="4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top" wrapText="1"/>
    </xf>
    <xf numFmtId="4" fontId="8" fillId="2" borderId="4" xfId="0" applyNumberFormat="1" applyFont="1" applyFill="1" applyBorder="1" applyAlignment="1">
      <alignment horizontal="center" vertical="top" wrapText="1"/>
    </xf>
    <xf numFmtId="4" fontId="8" fillId="2" borderId="4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top" wrapText="1"/>
    </xf>
    <xf numFmtId="4" fontId="8" fillId="2" borderId="4" xfId="0" applyNumberFormat="1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vertical="top" wrapText="1"/>
    </xf>
    <xf numFmtId="0" fontId="7" fillId="0" borderId="1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4" fontId="8" fillId="2" borderId="4" xfId="0" applyNumberFormat="1" applyFont="1" applyFill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 shrinkToFit="1"/>
    </xf>
    <xf numFmtId="0" fontId="3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center"/>
    </xf>
    <xf numFmtId="0" fontId="7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center" wrapText="1"/>
    </xf>
    <xf numFmtId="0" fontId="8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3" fillId="0" borderId="21" xfId="0" applyFont="1" applyBorder="1" applyAlignment="1">
      <alignment vertical="top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top" wrapText="1"/>
    </xf>
    <xf numFmtId="0" fontId="7" fillId="0" borderId="4" xfId="0" applyFont="1" applyBorder="1" applyAlignment="1">
      <alignment vertical="top"/>
    </xf>
    <xf numFmtId="4" fontId="7" fillId="0" borderId="4" xfId="0" applyNumberFormat="1" applyFont="1" applyBorder="1" applyAlignment="1">
      <alignment vertical="top"/>
    </xf>
    <xf numFmtId="0" fontId="8" fillId="0" borderId="4" xfId="0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shrinkToFit="1"/>
    </xf>
    <xf numFmtId="4" fontId="7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4" fontId="8" fillId="0" borderId="0" xfId="0" applyNumberFormat="1" applyFont="1" applyAlignment="1">
      <alignment horizontal="right" vertical="top" shrinkToFit="1"/>
    </xf>
    <xf numFmtId="0" fontId="7" fillId="0" borderId="4" xfId="0" applyFont="1" applyBorder="1" applyAlignment="1" applyProtection="1">
      <alignment wrapText="1"/>
      <protection locked="0"/>
    </xf>
    <xf numFmtId="4" fontId="8" fillId="0" borderId="4" xfId="0" applyNumberFormat="1" applyFont="1" applyBorder="1" applyAlignment="1" applyProtection="1">
      <alignment horizontal="center" vertical="center" shrinkToFit="1"/>
      <protection locked="0"/>
    </xf>
    <xf numFmtId="4" fontId="7" fillId="0" borderId="4" xfId="0" applyNumberFormat="1" applyFont="1" applyBorder="1" applyAlignment="1" applyProtection="1">
      <alignment wrapText="1"/>
      <protection locked="0"/>
    </xf>
    <xf numFmtId="0" fontId="7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1" fontId="8" fillId="0" borderId="4" xfId="0" applyNumberFormat="1" applyFont="1" applyBorder="1" applyAlignment="1">
      <alignment horizontal="center" vertical="top" shrinkToFit="1"/>
    </xf>
    <xf numFmtId="0" fontId="7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4" fontId="7" fillId="0" borderId="4" xfId="0" applyNumberFormat="1" applyFont="1" applyBorder="1" applyAlignment="1">
      <alignment wrapText="1"/>
    </xf>
    <xf numFmtId="4" fontId="8" fillId="0" borderId="4" xfId="0" applyNumberFormat="1" applyFont="1" applyBorder="1" applyAlignment="1">
      <alignment vertical="top" wrapText="1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 indent="1"/>
    </xf>
    <xf numFmtId="0" fontId="5" fillId="0" borderId="11" xfId="0" applyFont="1" applyBorder="1" applyAlignment="1">
      <alignment horizontal="left" vertical="top" wrapText="1" indent="1"/>
    </xf>
    <xf numFmtId="0" fontId="5" fillId="0" borderId="13" xfId="0" applyFont="1" applyBorder="1" applyAlignment="1">
      <alignment horizontal="left" vertical="top" wrapText="1" indent="1"/>
    </xf>
    <xf numFmtId="0" fontId="5" fillId="0" borderId="17" xfId="0" applyFont="1" applyBorder="1" applyAlignment="1">
      <alignment horizontal="left" vertical="top" wrapText="1" indent="1"/>
    </xf>
    <xf numFmtId="0" fontId="5" fillId="0" borderId="1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 indent="7"/>
    </xf>
    <xf numFmtId="0" fontId="5" fillId="0" borderId="9" xfId="0" applyFont="1" applyBorder="1" applyAlignment="1">
      <alignment horizontal="left" vertical="top" wrapText="1" indent="7"/>
    </xf>
    <xf numFmtId="0" fontId="5" fillId="0" borderId="10" xfId="0" applyFont="1" applyBorder="1" applyAlignment="1">
      <alignment horizontal="left" vertical="top" wrapText="1" indent="7"/>
    </xf>
    <xf numFmtId="0" fontId="5" fillId="0" borderId="11" xfId="0" applyFont="1" applyBorder="1" applyAlignment="1">
      <alignment horizontal="left" vertical="top" wrapText="1" indent="7"/>
    </xf>
    <xf numFmtId="0" fontId="4" fillId="0" borderId="10" xfId="0" applyFont="1" applyBorder="1" applyAlignment="1">
      <alignment horizontal="left" vertical="top" wrapText="1" indent="7"/>
    </xf>
    <xf numFmtId="0" fontId="4" fillId="0" borderId="11" xfId="0" applyFont="1" applyBorder="1" applyAlignment="1">
      <alignment horizontal="left" vertical="top" wrapText="1" indent="7"/>
    </xf>
    <xf numFmtId="0" fontId="5" fillId="0" borderId="10" xfId="0" applyFont="1" applyBorder="1" applyAlignment="1">
      <alignment horizontal="left" vertical="top" wrapText="1" indent="9"/>
    </xf>
    <xf numFmtId="0" fontId="5" fillId="0" borderId="11" xfId="0" applyFont="1" applyBorder="1" applyAlignment="1">
      <alignment horizontal="left" vertical="top" wrapText="1" indent="9"/>
    </xf>
    <xf numFmtId="0" fontId="1" fillId="0" borderId="10" xfId="0" applyFont="1" applyBorder="1" applyAlignment="1">
      <alignment horizontal="left" vertical="top" wrapText="1" indent="7"/>
    </xf>
    <xf numFmtId="0" fontId="1" fillId="0" borderId="11" xfId="0" applyFont="1" applyBorder="1" applyAlignment="1">
      <alignment horizontal="left" vertical="top" wrapText="1" indent="7"/>
    </xf>
    <xf numFmtId="0" fontId="5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0"/>
  <sheetViews>
    <sheetView workbookViewId="0">
      <selection activeCell="B2" sqref="B2:E10"/>
    </sheetView>
  </sheetViews>
  <sheetFormatPr baseColWidth="10" defaultColWidth="9" defaultRowHeight="13" x14ac:dyDescent="0.15"/>
  <cols>
    <col min="2" max="2" width="36" customWidth="1"/>
    <col min="3" max="3" width="44" customWidth="1"/>
    <col min="4" max="4" width="22.59765625" customWidth="1"/>
    <col min="5" max="5" width="17.59765625" customWidth="1"/>
  </cols>
  <sheetData>
    <row r="1" spans="2:5" ht="14" thickBot="1" x14ac:dyDescent="0.2"/>
    <row r="2" spans="2:5" ht="18" customHeight="1" x14ac:dyDescent="0.15">
      <c r="B2" s="142" t="s">
        <v>111</v>
      </c>
      <c r="C2" s="143"/>
      <c r="D2" s="143"/>
      <c r="E2" s="144"/>
    </row>
    <row r="3" spans="2:5" ht="46.5" customHeight="1" x14ac:dyDescent="0.15">
      <c r="B3" s="145" t="s">
        <v>107</v>
      </c>
      <c r="C3" s="146"/>
      <c r="D3" s="146"/>
      <c r="E3" s="147"/>
    </row>
    <row r="4" spans="2:5" ht="17" x14ac:dyDescent="0.15">
      <c r="B4" s="1" t="s">
        <v>108</v>
      </c>
      <c r="C4" s="136" t="s">
        <v>105</v>
      </c>
      <c r="D4" s="137"/>
      <c r="E4" s="138"/>
    </row>
    <row r="5" spans="2:5" ht="17" x14ac:dyDescent="0.15">
      <c r="B5" s="1" t="s">
        <v>109</v>
      </c>
      <c r="C5" s="136" t="s">
        <v>104</v>
      </c>
      <c r="D5" s="137"/>
      <c r="E5" s="138"/>
    </row>
    <row r="6" spans="2:5" ht="17" x14ac:dyDescent="0.15">
      <c r="B6" s="1" t="s">
        <v>110</v>
      </c>
      <c r="C6" s="136" t="s">
        <v>106</v>
      </c>
      <c r="D6" s="137"/>
      <c r="E6" s="138"/>
    </row>
    <row r="7" spans="2:5" ht="28.25" customHeight="1" x14ac:dyDescent="0.15">
      <c r="B7" s="2" t="s">
        <v>112</v>
      </c>
      <c r="C7" s="136" t="s">
        <v>113</v>
      </c>
      <c r="D7" s="137"/>
      <c r="E7" s="138"/>
    </row>
    <row r="8" spans="2:5" ht="17" x14ac:dyDescent="0.15">
      <c r="B8" s="2" t="s">
        <v>114</v>
      </c>
      <c r="C8" s="136" t="s">
        <v>115</v>
      </c>
      <c r="D8" s="137"/>
      <c r="E8" s="138"/>
    </row>
    <row r="9" spans="2:5" ht="15.75" customHeight="1" x14ac:dyDescent="0.15">
      <c r="B9" s="2" t="s">
        <v>116</v>
      </c>
      <c r="C9" s="136" t="s">
        <v>117</v>
      </c>
      <c r="D9" s="137"/>
      <c r="E9" s="138"/>
    </row>
    <row r="10" spans="2:5" ht="15.75" customHeight="1" thickBot="1" x14ac:dyDescent="0.2">
      <c r="B10" s="3" t="s">
        <v>118</v>
      </c>
      <c r="C10" s="139" t="s">
        <v>119</v>
      </c>
      <c r="D10" s="140"/>
      <c r="E10" s="141"/>
    </row>
  </sheetData>
  <sheetProtection algorithmName="SHA-512" hashValue="alz6acSrjVy455mYH64Ke4JThfSPgsSmAZfKlrpIjFC6I7BmsITfI0xvtiVl+HmMn3SJep3T43fWlM3neQOzew==" saltValue="vTfOqFAQW6xjHnzHoFYwOg==" spinCount="100000" sheet="1" objects="1" scenarios="1"/>
  <mergeCells count="9">
    <mergeCell ref="C7:E7"/>
    <mergeCell ref="C8:E8"/>
    <mergeCell ref="C9:E9"/>
    <mergeCell ref="C10:E10"/>
    <mergeCell ref="B2:E2"/>
    <mergeCell ref="B3:E3"/>
    <mergeCell ref="C5:E5"/>
    <mergeCell ref="C4:E4"/>
    <mergeCell ref="C6:E6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6"/>
  <sheetViews>
    <sheetView zoomScale="78" zoomScaleNormal="78" workbookViewId="0">
      <selection activeCell="B18" sqref="B18"/>
    </sheetView>
  </sheetViews>
  <sheetFormatPr baseColWidth="10" defaultColWidth="9" defaultRowHeight="13" x14ac:dyDescent="0.15"/>
  <cols>
    <col min="1" max="1" width="34.3984375" customWidth="1"/>
    <col min="2" max="2" width="93.3984375" customWidth="1"/>
  </cols>
  <sheetData>
    <row r="1" spans="1:3" ht="14" thickBot="1" x14ac:dyDescent="0.2"/>
    <row r="2" spans="1:3" ht="15.75" customHeight="1" x14ac:dyDescent="0.15">
      <c r="A2" s="154" t="s">
        <v>130</v>
      </c>
      <c r="B2" s="155"/>
      <c r="C2" s="4"/>
    </row>
    <row r="3" spans="1:3" ht="15.75" customHeight="1" x14ac:dyDescent="0.15">
      <c r="A3" s="156" t="s">
        <v>131</v>
      </c>
      <c r="B3" s="157"/>
      <c r="C3" s="4"/>
    </row>
    <row r="4" spans="1:3" ht="15.75" customHeight="1" x14ac:dyDescent="0.15">
      <c r="A4" s="156" t="s">
        <v>132</v>
      </c>
      <c r="B4" s="157"/>
      <c r="C4" s="4"/>
    </row>
    <row r="5" spans="1:3" ht="15.75" customHeight="1" x14ac:dyDescent="0.15">
      <c r="A5" s="156" t="s">
        <v>133</v>
      </c>
      <c r="B5" s="157"/>
      <c r="C5" s="4"/>
    </row>
    <row r="6" spans="1:3" ht="28" customHeight="1" x14ac:dyDescent="0.15">
      <c r="A6" s="156" t="s">
        <v>134</v>
      </c>
      <c r="B6" s="157"/>
      <c r="C6" s="4"/>
    </row>
    <row r="7" spans="1:3" ht="55.5" customHeight="1" x14ac:dyDescent="0.15">
      <c r="A7" s="156" t="s">
        <v>135</v>
      </c>
      <c r="B7" s="157"/>
      <c r="C7" s="4"/>
    </row>
    <row r="8" spans="1:3" ht="15" customHeight="1" x14ac:dyDescent="0.15">
      <c r="A8" s="158" t="s">
        <v>120</v>
      </c>
      <c r="B8" s="159"/>
      <c r="C8" s="4"/>
    </row>
    <row r="9" spans="1:3" ht="31.5" customHeight="1" x14ac:dyDescent="0.15">
      <c r="A9" s="160" t="s">
        <v>136</v>
      </c>
      <c r="B9" s="161"/>
      <c r="C9" s="4"/>
    </row>
    <row r="10" spans="1:3" ht="15.75" customHeight="1" x14ac:dyDescent="0.15">
      <c r="A10" s="162" t="s">
        <v>137</v>
      </c>
      <c r="B10" s="163"/>
      <c r="C10" s="4"/>
    </row>
    <row r="11" spans="1:3" ht="143.25" customHeight="1" x14ac:dyDescent="0.15">
      <c r="A11" s="164" t="s">
        <v>138</v>
      </c>
      <c r="B11" s="148"/>
      <c r="C11" s="4"/>
    </row>
    <row r="12" spans="1:3" ht="15" customHeight="1" x14ac:dyDescent="0.15">
      <c r="A12" s="145" t="s">
        <v>386</v>
      </c>
      <c r="B12" s="148"/>
      <c r="C12" s="5"/>
    </row>
    <row r="13" spans="1:3" ht="17" x14ac:dyDescent="0.15">
      <c r="A13" s="43" t="s">
        <v>121</v>
      </c>
      <c r="B13" s="44" t="s">
        <v>139</v>
      </c>
      <c r="C13" s="4"/>
    </row>
    <row r="14" spans="1:3" ht="17" x14ac:dyDescent="0.15">
      <c r="A14" s="45" t="s">
        <v>122</v>
      </c>
      <c r="B14" s="46" t="s">
        <v>123</v>
      </c>
      <c r="C14" s="4"/>
    </row>
    <row r="15" spans="1:3" ht="17" x14ac:dyDescent="0.15">
      <c r="A15" s="153" t="s">
        <v>140</v>
      </c>
      <c r="B15" s="44" t="s">
        <v>141</v>
      </c>
      <c r="C15" s="4"/>
    </row>
    <row r="16" spans="1:3" ht="16" x14ac:dyDescent="0.15">
      <c r="A16" s="153"/>
      <c r="B16" s="47">
        <v>100</v>
      </c>
      <c r="C16" s="4"/>
    </row>
    <row r="17" spans="1:3" ht="16" x14ac:dyDescent="0.2">
      <c r="A17" s="153"/>
      <c r="B17" s="48"/>
      <c r="C17" s="4"/>
    </row>
    <row r="18" spans="1:3" ht="34" x14ac:dyDescent="0.15">
      <c r="A18" s="43" t="s">
        <v>124</v>
      </c>
      <c r="B18" s="49" t="s">
        <v>125</v>
      </c>
      <c r="C18" s="4"/>
    </row>
    <row r="19" spans="1:3" ht="17" x14ac:dyDescent="0.15">
      <c r="A19" s="43" t="s">
        <v>103</v>
      </c>
      <c r="B19" s="49" t="s">
        <v>125</v>
      </c>
      <c r="C19" s="4"/>
    </row>
    <row r="20" spans="1:3" ht="68" x14ac:dyDescent="0.15">
      <c r="A20" s="43" t="s">
        <v>126</v>
      </c>
      <c r="B20" s="50" t="s">
        <v>142</v>
      </c>
      <c r="C20" s="4"/>
    </row>
    <row r="21" spans="1:3" ht="85" x14ac:dyDescent="0.15">
      <c r="A21" s="43" t="s">
        <v>127</v>
      </c>
      <c r="B21" s="49" t="s">
        <v>128</v>
      </c>
      <c r="C21" s="4"/>
    </row>
    <row r="22" spans="1:3" ht="85" x14ac:dyDescent="0.2">
      <c r="A22" s="43" t="s">
        <v>129</v>
      </c>
      <c r="B22" s="51" t="s">
        <v>128</v>
      </c>
      <c r="C22" s="4"/>
    </row>
    <row r="23" spans="1:3" ht="16" x14ac:dyDescent="0.15">
      <c r="A23" s="145" t="s">
        <v>146</v>
      </c>
      <c r="B23" s="148"/>
      <c r="C23" s="5"/>
    </row>
    <row r="24" spans="1:3" ht="16" x14ac:dyDescent="0.15">
      <c r="A24" s="149" t="s">
        <v>143</v>
      </c>
      <c r="B24" s="150"/>
      <c r="C24" s="4"/>
    </row>
    <row r="25" spans="1:3" ht="16" x14ac:dyDescent="0.15">
      <c r="A25" s="149" t="s">
        <v>144</v>
      </c>
      <c r="B25" s="150"/>
      <c r="C25" s="4"/>
    </row>
    <row r="26" spans="1:3" ht="17" thickBot="1" x14ac:dyDescent="0.2">
      <c r="A26" s="151" t="s">
        <v>145</v>
      </c>
      <c r="B26" s="152"/>
      <c r="C26" s="4"/>
    </row>
  </sheetData>
  <sheetProtection algorithmName="SHA-512" hashValue="cXJ064ia7FU4CcKM8ycv7uYuB0AQZ2SmUCYXD+qyGZ8j8pld21OAu1FYKq8w2qc6sQ4KQjBUDBYJAJfWMVLtJg==" saltValue="kRswN/x4BhNf6DebyQdsVg==" spinCount="100000" sheet="1" objects="1" scenarios="1"/>
  <mergeCells count="16">
    <mergeCell ref="A12:B12"/>
    <mergeCell ref="A7:B7"/>
    <mergeCell ref="A8:B8"/>
    <mergeCell ref="A9:B9"/>
    <mergeCell ref="A10:B10"/>
    <mergeCell ref="A11:B11"/>
    <mergeCell ref="A2:B2"/>
    <mergeCell ref="A3:B3"/>
    <mergeCell ref="A4:B4"/>
    <mergeCell ref="A5:B5"/>
    <mergeCell ref="A6:B6"/>
    <mergeCell ref="A23:B23"/>
    <mergeCell ref="A24:B24"/>
    <mergeCell ref="A25:B25"/>
    <mergeCell ref="A26:B26"/>
    <mergeCell ref="A15:A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3"/>
  <sheetViews>
    <sheetView tabSelected="1" zoomScale="77" zoomScaleNormal="77" workbookViewId="0">
      <selection activeCell="E16" sqref="E16"/>
    </sheetView>
  </sheetViews>
  <sheetFormatPr baseColWidth="10" defaultColWidth="9" defaultRowHeight="13" x14ac:dyDescent="0.15"/>
  <cols>
    <col min="1" max="1" width="11.3984375" style="6" customWidth="1"/>
    <col min="2" max="2" width="77.3984375" style="6" customWidth="1"/>
    <col min="3" max="3" width="28.796875" style="6" customWidth="1"/>
    <col min="4" max="4" width="27.19921875" style="6" customWidth="1"/>
    <col min="5" max="5" width="27.3984375" style="6" customWidth="1"/>
    <col min="6" max="6" width="26.59765625" style="6" customWidth="1"/>
    <col min="7" max="7" width="29.19921875" style="6" customWidth="1"/>
    <col min="8" max="8" width="30.796875" style="6" customWidth="1"/>
    <col min="9" max="9" width="10.3984375" style="6" customWidth="1"/>
    <col min="10" max="16384" width="9" style="6"/>
  </cols>
  <sheetData>
    <row r="1" spans="1:9" ht="24" customHeight="1" x14ac:dyDescent="0.15">
      <c r="A1" s="165" t="s">
        <v>221</v>
      </c>
      <c r="B1" s="165"/>
      <c r="C1" s="165"/>
      <c r="D1" s="165"/>
      <c r="E1" s="165"/>
      <c r="F1" s="165"/>
      <c r="G1" s="165"/>
      <c r="H1" s="165"/>
      <c r="I1" s="14"/>
    </row>
    <row r="2" spans="1:9" ht="55.75" customHeight="1" x14ac:dyDescent="0.15">
      <c r="A2" s="70" t="s">
        <v>247</v>
      </c>
      <c r="B2" s="71" t="s">
        <v>220</v>
      </c>
      <c r="C2" s="71" t="s">
        <v>219</v>
      </c>
      <c r="D2" s="71" t="s">
        <v>188</v>
      </c>
      <c r="E2" s="71" t="s">
        <v>217</v>
      </c>
      <c r="F2" s="71" t="s">
        <v>248</v>
      </c>
      <c r="G2" s="71" t="s">
        <v>218</v>
      </c>
      <c r="H2" s="71" t="s">
        <v>249</v>
      </c>
    </row>
    <row r="3" spans="1:9" ht="14" x14ac:dyDescent="0.15">
      <c r="A3" s="72" t="s">
        <v>215</v>
      </c>
      <c r="B3" s="34" t="s">
        <v>216</v>
      </c>
      <c r="C3" s="7"/>
      <c r="D3" s="7"/>
      <c r="E3" s="52"/>
      <c r="F3" s="7"/>
      <c r="G3" s="7"/>
      <c r="H3" s="7"/>
    </row>
    <row r="4" spans="1:9" ht="15" customHeight="1" x14ac:dyDescent="0.15">
      <c r="A4" s="73" t="s">
        <v>20</v>
      </c>
      <c r="B4" s="74" t="s">
        <v>148</v>
      </c>
      <c r="C4" s="75"/>
      <c r="D4" s="76"/>
      <c r="E4" s="53"/>
      <c r="F4" s="76"/>
      <c r="G4" s="76"/>
      <c r="H4" s="76"/>
    </row>
    <row r="5" spans="1:9" ht="14" x14ac:dyDescent="0.15">
      <c r="A5" s="77" t="s">
        <v>58</v>
      </c>
      <c r="B5" s="78" t="s">
        <v>161</v>
      </c>
      <c r="C5" s="79" t="s">
        <v>5</v>
      </c>
      <c r="D5" s="80">
        <v>550</v>
      </c>
      <c r="E5" s="54"/>
      <c r="F5" s="81">
        <f>SUM(D5*E5)</f>
        <v>0</v>
      </c>
      <c r="G5" s="81">
        <f>E5*1.2</f>
        <v>0</v>
      </c>
      <c r="H5" s="81">
        <f>SUM(G5*D5)</f>
        <v>0</v>
      </c>
    </row>
    <row r="6" spans="1:9" ht="28" x14ac:dyDescent="0.15">
      <c r="A6" s="77" t="s">
        <v>22</v>
      </c>
      <c r="B6" s="78" t="s">
        <v>147</v>
      </c>
      <c r="C6" s="79" t="s">
        <v>5</v>
      </c>
      <c r="D6" s="80">
        <v>90</v>
      </c>
      <c r="E6" s="54"/>
      <c r="F6" s="80">
        <f>SUM(D6*E6)</f>
        <v>0</v>
      </c>
      <c r="G6" s="80">
        <f t="shared" ref="G6" si="0">E6*1.2</f>
        <v>0</v>
      </c>
      <c r="H6" s="80">
        <f>SUM(G6*D6)</f>
        <v>0</v>
      </c>
    </row>
    <row r="7" spans="1:9" ht="14" x14ac:dyDescent="0.15">
      <c r="A7" s="82"/>
      <c r="B7" s="78" t="s">
        <v>233</v>
      </c>
      <c r="C7" s="75"/>
      <c r="D7" s="83"/>
      <c r="E7" s="55"/>
      <c r="F7" s="85">
        <f>SUM(F5:F6)</f>
        <v>0</v>
      </c>
      <c r="G7" s="81"/>
      <c r="H7" s="86">
        <f>SUM(H5:H6)</f>
        <v>0</v>
      </c>
    </row>
    <row r="8" spans="1:9" ht="14" x14ac:dyDescent="0.15">
      <c r="A8" s="73" t="s">
        <v>59</v>
      </c>
      <c r="B8" s="78" t="s">
        <v>234</v>
      </c>
      <c r="C8" s="75"/>
      <c r="D8" s="83"/>
      <c r="E8" s="56"/>
      <c r="F8" s="83"/>
      <c r="G8" s="83"/>
      <c r="H8" s="83"/>
    </row>
    <row r="9" spans="1:9" ht="28" x14ac:dyDescent="0.15">
      <c r="A9" s="87" t="s">
        <v>60</v>
      </c>
      <c r="B9" s="88" t="s">
        <v>235</v>
      </c>
      <c r="C9" s="79" t="s">
        <v>5</v>
      </c>
      <c r="D9" s="80">
        <v>150</v>
      </c>
      <c r="E9" s="57"/>
      <c r="F9" s="80">
        <f>SUM(D9*E9)</f>
        <v>0</v>
      </c>
      <c r="G9" s="80">
        <f>E9*1.2</f>
        <v>0</v>
      </c>
      <c r="H9" s="80">
        <f>SUM(G9*D9)</f>
        <v>0</v>
      </c>
    </row>
    <row r="10" spans="1:9" ht="28" x14ac:dyDescent="0.15">
      <c r="A10" s="87" t="s">
        <v>61</v>
      </c>
      <c r="B10" s="88" t="s">
        <v>236</v>
      </c>
      <c r="C10" s="79" t="s">
        <v>5</v>
      </c>
      <c r="D10" s="80">
        <v>150</v>
      </c>
      <c r="E10" s="57"/>
      <c r="F10" s="80">
        <f t="shared" ref="F10:F19" si="1">SUM(D10*E10)</f>
        <v>0</v>
      </c>
      <c r="G10" s="80">
        <f t="shared" ref="G10:G12" si="2">E10*1.2</f>
        <v>0</v>
      </c>
      <c r="H10" s="80">
        <f t="shared" ref="H10:H19" si="3">SUM(G10*D10)</f>
        <v>0</v>
      </c>
    </row>
    <row r="11" spans="1:9" ht="28" x14ac:dyDescent="0.15">
      <c r="A11" s="87" t="s">
        <v>62</v>
      </c>
      <c r="B11" s="88" t="s">
        <v>237</v>
      </c>
      <c r="C11" s="79" t="s">
        <v>5</v>
      </c>
      <c r="D11" s="80">
        <v>150</v>
      </c>
      <c r="E11" s="57"/>
      <c r="F11" s="80">
        <f t="shared" si="1"/>
        <v>0</v>
      </c>
      <c r="G11" s="80">
        <f t="shared" si="2"/>
        <v>0</v>
      </c>
      <c r="H11" s="80">
        <f t="shared" si="3"/>
        <v>0</v>
      </c>
    </row>
    <row r="12" spans="1:9" ht="28" x14ac:dyDescent="0.15">
      <c r="A12" s="77" t="s">
        <v>63</v>
      </c>
      <c r="B12" s="88" t="s">
        <v>238</v>
      </c>
      <c r="C12" s="79" t="s">
        <v>5</v>
      </c>
      <c r="D12" s="80">
        <v>150</v>
      </c>
      <c r="E12" s="54"/>
      <c r="F12" s="80">
        <f t="shared" si="1"/>
        <v>0</v>
      </c>
      <c r="G12" s="80">
        <f t="shared" si="2"/>
        <v>0</v>
      </c>
      <c r="H12" s="80">
        <f t="shared" si="3"/>
        <v>0</v>
      </c>
    </row>
    <row r="13" spans="1:9" ht="14" x14ac:dyDescent="0.15">
      <c r="A13" s="82"/>
      <c r="B13" s="78" t="s">
        <v>239</v>
      </c>
      <c r="C13" s="75"/>
      <c r="D13" s="83"/>
      <c r="E13" s="55"/>
      <c r="F13" s="89">
        <f>SUM(F9:F12)</f>
        <v>0</v>
      </c>
      <c r="G13" s="85"/>
      <c r="H13" s="89">
        <f>SUM(H9:H12)</f>
        <v>0</v>
      </c>
    </row>
    <row r="14" spans="1:9" ht="14" x14ac:dyDescent="0.15">
      <c r="A14" s="73" t="s">
        <v>0</v>
      </c>
      <c r="B14" s="74" t="s">
        <v>222</v>
      </c>
      <c r="C14" s="75"/>
      <c r="D14" s="83"/>
      <c r="E14" s="56"/>
      <c r="F14" s="80"/>
      <c r="G14" s="83"/>
      <c r="H14" s="80"/>
    </row>
    <row r="15" spans="1:9" ht="28" x14ac:dyDescent="0.15">
      <c r="A15" s="77" t="s">
        <v>1</v>
      </c>
      <c r="B15" s="88" t="s">
        <v>240</v>
      </c>
      <c r="C15" s="79" t="s">
        <v>2</v>
      </c>
      <c r="D15" s="80">
        <v>1</v>
      </c>
      <c r="E15" s="54"/>
      <c r="F15" s="80">
        <f t="shared" si="1"/>
        <v>0</v>
      </c>
      <c r="G15" s="80">
        <f>E15*1.2</f>
        <v>0</v>
      </c>
      <c r="H15" s="80">
        <f t="shared" si="3"/>
        <v>0</v>
      </c>
    </row>
    <row r="16" spans="1:9" ht="14" x14ac:dyDescent="0.15">
      <c r="A16" s="90"/>
      <c r="B16" s="78" t="s">
        <v>241</v>
      </c>
      <c r="C16" s="75"/>
      <c r="D16" s="83"/>
      <c r="E16" s="55"/>
      <c r="F16" s="89">
        <f>SUM(F15)</f>
        <v>0</v>
      </c>
      <c r="G16" s="84"/>
      <c r="H16" s="89">
        <f>SUM(H15)</f>
        <v>0</v>
      </c>
    </row>
    <row r="17" spans="1:8" ht="14" x14ac:dyDescent="0.15">
      <c r="A17" s="73" t="s">
        <v>3</v>
      </c>
      <c r="B17" s="91" t="s">
        <v>318</v>
      </c>
      <c r="C17" s="75"/>
      <c r="D17" s="83"/>
      <c r="E17" s="56"/>
      <c r="F17" s="80"/>
      <c r="G17" s="83"/>
      <c r="H17" s="80"/>
    </row>
    <row r="18" spans="1:8" ht="42" x14ac:dyDescent="0.15">
      <c r="A18" s="87" t="s">
        <v>4</v>
      </c>
      <c r="B18" s="78" t="s">
        <v>160</v>
      </c>
      <c r="C18" s="79" t="s">
        <v>5</v>
      </c>
      <c r="D18" s="80">
        <v>520</v>
      </c>
      <c r="E18" s="57"/>
      <c r="F18" s="80">
        <f t="shared" si="1"/>
        <v>0</v>
      </c>
      <c r="G18" s="80">
        <f>E18*1.2</f>
        <v>0</v>
      </c>
      <c r="H18" s="80">
        <f t="shared" si="3"/>
        <v>0</v>
      </c>
    </row>
    <row r="19" spans="1:8" ht="29.25" customHeight="1" x14ac:dyDescent="0.15">
      <c r="A19" s="87" t="s">
        <v>6</v>
      </c>
      <c r="B19" s="78" t="s">
        <v>159</v>
      </c>
      <c r="C19" s="79" t="s">
        <v>5</v>
      </c>
      <c r="D19" s="80">
        <v>600</v>
      </c>
      <c r="E19" s="57"/>
      <c r="F19" s="80">
        <f t="shared" si="1"/>
        <v>0</v>
      </c>
      <c r="G19" s="80">
        <f>E19*1.2</f>
        <v>0</v>
      </c>
      <c r="H19" s="80">
        <f t="shared" si="3"/>
        <v>0</v>
      </c>
    </row>
    <row r="20" spans="1:8" ht="14" x14ac:dyDescent="0.15">
      <c r="A20" s="82"/>
      <c r="B20" s="91" t="s">
        <v>242</v>
      </c>
      <c r="C20" s="75"/>
      <c r="D20" s="83"/>
      <c r="E20" s="55"/>
      <c r="F20" s="85">
        <f>SUM(F18:F19)</f>
        <v>0</v>
      </c>
      <c r="G20" s="80"/>
      <c r="H20" s="86">
        <f>SUM(H18:H19)</f>
        <v>0</v>
      </c>
    </row>
    <row r="21" spans="1:8" ht="14" x14ac:dyDescent="0.15">
      <c r="A21" s="73" t="s">
        <v>7</v>
      </c>
      <c r="B21" s="78" t="s">
        <v>243</v>
      </c>
      <c r="C21" s="75"/>
      <c r="D21" s="83"/>
      <c r="E21" s="56"/>
      <c r="F21" s="83"/>
      <c r="G21" s="83"/>
      <c r="H21" s="83"/>
    </row>
    <row r="22" spans="1:8" ht="14" x14ac:dyDescent="0.15">
      <c r="A22" s="87" t="s">
        <v>8</v>
      </c>
      <c r="B22" s="78" t="s">
        <v>149</v>
      </c>
      <c r="C22" s="79" t="s">
        <v>5</v>
      </c>
      <c r="D22" s="80">
        <v>200</v>
      </c>
      <c r="E22" s="57"/>
      <c r="F22" s="80">
        <f t="shared" ref="F22:F24" si="4">SUM(D22*E22)</f>
        <v>0</v>
      </c>
      <c r="G22" s="80">
        <f>E22*1.2</f>
        <v>0</v>
      </c>
      <c r="H22" s="80">
        <f t="shared" ref="H22:H24" si="5">SUM(G22*D22)</f>
        <v>0</v>
      </c>
    </row>
    <row r="23" spans="1:8" ht="14" x14ac:dyDescent="0.15">
      <c r="A23" s="77" t="s">
        <v>9</v>
      </c>
      <c r="B23" s="78" t="s">
        <v>150</v>
      </c>
      <c r="C23" s="79" t="s">
        <v>5</v>
      </c>
      <c r="D23" s="80">
        <v>420</v>
      </c>
      <c r="E23" s="54"/>
      <c r="F23" s="80">
        <f t="shared" si="4"/>
        <v>0</v>
      </c>
      <c r="G23" s="80">
        <f t="shared" ref="G23:G24" si="6">E23*1.2</f>
        <v>0</v>
      </c>
      <c r="H23" s="80">
        <f t="shared" si="5"/>
        <v>0</v>
      </c>
    </row>
    <row r="24" spans="1:8" ht="14" x14ac:dyDescent="0.15">
      <c r="A24" s="77" t="s">
        <v>10</v>
      </c>
      <c r="B24" s="78" t="s">
        <v>151</v>
      </c>
      <c r="C24" s="79" t="s">
        <v>5</v>
      </c>
      <c r="D24" s="80">
        <v>180</v>
      </c>
      <c r="E24" s="54"/>
      <c r="F24" s="80">
        <f t="shared" si="4"/>
        <v>0</v>
      </c>
      <c r="G24" s="80">
        <f t="shared" si="6"/>
        <v>0</v>
      </c>
      <c r="H24" s="80">
        <f t="shared" si="5"/>
        <v>0</v>
      </c>
    </row>
    <row r="25" spans="1:8" ht="14" x14ac:dyDescent="0.15">
      <c r="A25" s="82"/>
      <c r="B25" s="78" t="s">
        <v>244</v>
      </c>
      <c r="C25" s="75"/>
      <c r="D25" s="83"/>
      <c r="E25" s="55"/>
      <c r="F25" s="85">
        <f>SUM(F22:F24)</f>
        <v>0</v>
      </c>
      <c r="G25" s="84"/>
      <c r="H25" s="86">
        <f>SUM(H22:H23)</f>
        <v>0</v>
      </c>
    </row>
    <row r="26" spans="1:8" ht="14" x14ac:dyDescent="0.15">
      <c r="A26" s="73" t="s">
        <v>11</v>
      </c>
      <c r="B26" s="78" t="s">
        <v>245</v>
      </c>
      <c r="C26" s="75"/>
      <c r="D26" s="83"/>
      <c r="E26" s="56"/>
      <c r="F26" s="83"/>
      <c r="G26" s="83"/>
      <c r="H26" s="83"/>
    </row>
    <row r="27" spans="1:8" ht="14" x14ac:dyDescent="0.15">
      <c r="A27" s="77" t="s">
        <v>12</v>
      </c>
      <c r="B27" s="78" t="s">
        <v>154</v>
      </c>
      <c r="C27" s="79" t="s">
        <v>13</v>
      </c>
      <c r="D27" s="80">
        <v>25</v>
      </c>
      <c r="E27" s="54"/>
      <c r="F27" s="80">
        <f t="shared" ref="F27:F33" si="7">SUM(D27*E27)</f>
        <v>0</v>
      </c>
      <c r="G27" s="80">
        <f>E27*1.2</f>
        <v>0</v>
      </c>
      <c r="H27" s="80">
        <f t="shared" ref="H27:H33" si="8">SUM(G27*D27)</f>
        <v>0</v>
      </c>
    </row>
    <row r="28" spans="1:8" ht="14" x14ac:dyDescent="0.15">
      <c r="A28" s="77" t="s">
        <v>14</v>
      </c>
      <c r="B28" s="78" t="s">
        <v>152</v>
      </c>
      <c r="C28" s="79" t="s">
        <v>13</v>
      </c>
      <c r="D28" s="80">
        <v>7</v>
      </c>
      <c r="E28" s="54"/>
      <c r="F28" s="80">
        <f t="shared" si="7"/>
        <v>0</v>
      </c>
      <c r="G28" s="80">
        <f>E28*1.2</f>
        <v>0</v>
      </c>
      <c r="H28" s="80">
        <f t="shared" si="8"/>
        <v>0</v>
      </c>
    </row>
    <row r="29" spans="1:8" ht="14" x14ac:dyDescent="0.15">
      <c r="A29" s="77" t="s">
        <v>15</v>
      </c>
      <c r="B29" s="78" t="s">
        <v>155</v>
      </c>
      <c r="C29" s="79" t="s">
        <v>13</v>
      </c>
      <c r="D29" s="80">
        <v>18</v>
      </c>
      <c r="E29" s="54"/>
      <c r="F29" s="80">
        <f t="shared" si="7"/>
        <v>0</v>
      </c>
      <c r="G29" s="80">
        <f t="shared" ref="G29:G33" si="9">E29*1.2</f>
        <v>0</v>
      </c>
      <c r="H29" s="80">
        <f t="shared" si="8"/>
        <v>0</v>
      </c>
    </row>
    <row r="30" spans="1:8" ht="14" x14ac:dyDescent="0.15">
      <c r="A30" s="77" t="s">
        <v>16</v>
      </c>
      <c r="B30" s="78" t="s">
        <v>156</v>
      </c>
      <c r="C30" s="79" t="s">
        <v>13</v>
      </c>
      <c r="D30" s="80">
        <v>2</v>
      </c>
      <c r="E30" s="54"/>
      <c r="F30" s="80">
        <f t="shared" si="7"/>
        <v>0</v>
      </c>
      <c r="G30" s="80">
        <f t="shared" si="9"/>
        <v>0</v>
      </c>
      <c r="H30" s="80">
        <f t="shared" si="8"/>
        <v>0</v>
      </c>
    </row>
    <row r="31" spans="1:8" ht="14" x14ac:dyDescent="0.15">
      <c r="A31" s="77" t="s">
        <v>17</v>
      </c>
      <c r="B31" s="78" t="s">
        <v>157</v>
      </c>
      <c r="C31" s="79" t="s">
        <v>13</v>
      </c>
      <c r="D31" s="80">
        <v>6</v>
      </c>
      <c r="E31" s="54"/>
      <c r="F31" s="80">
        <f t="shared" si="7"/>
        <v>0</v>
      </c>
      <c r="G31" s="80">
        <f t="shared" si="9"/>
        <v>0</v>
      </c>
      <c r="H31" s="80">
        <f t="shared" si="8"/>
        <v>0</v>
      </c>
    </row>
    <row r="32" spans="1:8" ht="14" x14ac:dyDescent="0.15">
      <c r="A32" s="77" t="s">
        <v>18</v>
      </c>
      <c r="B32" s="78" t="s">
        <v>158</v>
      </c>
      <c r="C32" s="79" t="s">
        <v>13</v>
      </c>
      <c r="D32" s="80">
        <v>6</v>
      </c>
      <c r="E32" s="54"/>
      <c r="F32" s="80">
        <f t="shared" si="7"/>
        <v>0</v>
      </c>
      <c r="G32" s="80">
        <f t="shared" si="9"/>
        <v>0</v>
      </c>
      <c r="H32" s="80">
        <f t="shared" si="8"/>
        <v>0</v>
      </c>
    </row>
    <row r="33" spans="1:8" ht="14" x14ac:dyDescent="0.15">
      <c r="A33" s="77" t="s">
        <v>19</v>
      </c>
      <c r="B33" s="78" t="s">
        <v>153</v>
      </c>
      <c r="C33" s="79" t="s">
        <v>13</v>
      </c>
      <c r="D33" s="80">
        <v>15</v>
      </c>
      <c r="E33" s="54"/>
      <c r="F33" s="80">
        <f t="shared" si="7"/>
        <v>0</v>
      </c>
      <c r="G33" s="80">
        <f t="shared" si="9"/>
        <v>0</v>
      </c>
      <c r="H33" s="80">
        <f t="shared" si="8"/>
        <v>0</v>
      </c>
    </row>
    <row r="34" spans="1:8" ht="14" x14ac:dyDescent="0.15">
      <c r="A34" s="82"/>
      <c r="B34" s="78" t="s">
        <v>246</v>
      </c>
      <c r="C34" s="92"/>
      <c r="D34" s="93"/>
      <c r="E34" s="58"/>
      <c r="F34" s="85">
        <f>SUM(F27:F33)</f>
        <v>0</v>
      </c>
      <c r="G34" s="93"/>
      <c r="H34" s="86">
        <f>SUM(H27:H33)</f>
        <v>0</v>
      </c>
    </row>
    <row r="35" spans="1:8" x14ac:dyDescent="0.15">
      <c r="B35" s="94"/>
      <c r="C35" s="94"/>
      <c r="D35" s="94"/>
      <c r="E35" s="59"/>
      <c r="F35" s="9"/>
      <c r="G35" s="9"/>
      <c r="H35" s="9"/>
    </row>
    <row r="36" spans="1:8" x14ac:dyDescent="0.15">
      <c r="A36" s="10" t="s">
        <v>223</v>
      </c>
      <c r="B36" s="95" t="s">
        <v>319</v>
      </c>
      <c r="C36" s="10" t="s">
        <v>224</v>
      </c>
      <c r="D36" s="10" t="s">
        <v>225</v>
      </c>
    </row>
    <row r="37" spans="1:8" ht="14" x14ac:dyDescent="0.15">
      <c r="A37" s="11" t="s">
        <v>52</v>
      </c>
      <c r="B37" s="12" t="s">
        <v>226</v>
      </c>
      <c r="C37" s="85">
        <f>SUM(F7)</f>
        <v>0</v>
      </c>
      <c r="D37" s="96">
        <f>SUM(H7)</f>
        <v>0</v>
      </c>
    </row>
    <row r="38" spans="1:8" ht="14" x14ac:dyDescent="0.15">
      <c r="A38" s="11" t="s">
        <v>64</v>
      </c>
      <c r="B38" s="12" t="s">
        <v>227</v>
      </c>
      <c r="C38" s="86">
        <f>SUM(F13)</f>
        <v>0</v>
      </c>
      <c r="D38" s="96">
        <f>SUM(H13)</f>
        <v>0</v>
      </c>
    </row>
    <row r="39" spans="1:8" ht="14" x14ac:dyDescent="0.15">
      <c r="A39" s="11" t="s">
        <v>53</v>
      </c>
      <c r="B39" s="12" t="s">
        <v>228</v>
      </c>
      <c r="C39" s="86">
        <f>SUM(F16)</f>
        <v>0</v>
      </c>
      <c r="D39" s="96">
        <f>SUM(H16)</f>
        <v>0</v>
      </c>
    </row>
    <row r="40" spans="1:8" ht="14" x14ac:dyDescent="0.15">
      <c r="A40" s="11" t="s">
        <v>54</v>
      </c>
      <c r="B40" s="12" t="s">
        <v>229</v>
      </c>
      <c r="C40" s="97">
        <f>SUM(F20)</f>
        <v>0</v>
      </c>
      <c r="D40" s="13">
        <f>SUM(H20)</f>
        <v>0</v>
      </c>
    </row>
    <row r="41" spans="1:8" ht="14" x14ac:dyDescent="0.15">
      <c r="A41" s="11" t="s">
        <v>55</v>
      </c>
      <c r="B41" s="12" t="s">
        <v>230</v>
      </c>
      <c r="C41" s="97">
        <f>SUM(F25)</f>
        <v>0</v>
      </c>
      <c r="D41" s="13">
        <f>SUM(H25)</f>
        <v>0</v>
      </c>
    </row>
    <row r="42" spans="1:8" ht="14" x14ac:dyDescent="0.15">
      <c r="A42" s="11" t="s">
        <v>65</v>
      </c>
      <c r="B42" s="12" t="s">
        <v>231</v>
      </c>
      <c r="C42" s="97">
        <f>SUM(F34)</f>
        <v>0</v>
      </c>
      <c r="D42" s="13">
        <f>SUM(H34)</f>
        <v>0</v>
      </c>
    </row>
    <row r="43" spans="1:8" ht="14" x14ac:dyDescent="0.15">
      <c r="A43" s="8"/>
      <c r="B43" s="98" t="s">
        <v>232</v>
      </c>
      <c r="C43" s="97">
        <f>SUM(C37:C42)</f>
        <v>0</v>
      </c>
      <c r="D43" s="13">
        <f>SUM(D37:D42)</f>
        <v>0</v>
      </c>
    </row>
  </sheetData>
  <sheetProtection algorithmName="SHA-512" hashValue="bhT+5FkMJFl/tlxX4py5uRnzh0gr/qj1XKnfmco6mWFQ5m7aiKvx74/IRscbfxPeWInmQgD+byj7aVB8zW722A==" saltValue="ZgkMB4tdn+1bh+XIYVK63w==" spinCount="100000" sheet="1" objects="1" scenarios="1"/>
  <mergeCells count="1">
    <mergeCell ref="A1:H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1"/>
  <sheetViews>
    <sheetView topLeftCell="A25" zoomScale="64" zoomScaleNormal="64" workbookViewId="0">
      <selection activeCell="E14" sqref="E14"/>
    </sheetView>
  </sheetViews>
  <sheetFormatPr baseColWidth="10" defaultColWidth="9" defaultRowHeight="13" x14ac:dyDescent="0.15"/>
  <cols>
    <col min="1" max="1" width="14.59765625" style="17" customWidth="1"/>
    <col min="2" max="2" width="72.796875" style="6" customWidth="1"/>
    <col min="3" max="3" width="27.3984375" style="6" customWidth="1"/>
    <col min="4" max="4" width="32.3984375" style="6" customWidth="1"/>
    <col min="5" max="5" width="37.3984375" style="6" customWidth="1"/>
    <col min="6" max="6" width="36.796875" style="6" customWidth="1"/>
    <col min="7" max="7" width="38.796875" style="6" customWidth="1"/>
    <col min="8" max="8" width="40.59765625" style="6" customWidth="1"/>
    <col min="9" max="9" width="27.3984375" style="6" customWidth="1"/>
    <col min="10" max="16384" width="9" style="6"/>
  </cols>
  <sheetData>
    <row r="1" spans="1:9" ht="27.75" customHeight="1" x14ac:dyDescent="0.15">
      <c r="A1" s="166" t="s">
        <v>221</v>
      </c>
      <c r="B1" s="166"/>
      <c r="C1" s="166"/>
      <c r="D1" s="166"/>
      <c r="E1" s="166"/>
      <c r="F1" s="166"/>
      <c r="G1" s="166"/>
      <c r="H1" s="166"/>
    </row>
    <row r="2" spans="1:9" ht="27.75" customHeight="1" x14ac:dyDescent="0.15">
      <c r="A2" s="34" t="s">
        <v>247</v>
      </c>
      <c r="B2" s="34" t="s">
        <v>220</v>
      </c>
      <c r="C2" s="34" t="s">
        <v>219</v>
      </c>
      <c r="D2" s="34" t="s">
        <v>188</v>
      </c>
      <c r="E2" s="34" t="s">
        <v>217</v>
      </c>
      <c r="F2" s="34" t="s">
        <v>248</v>
      </c>
      <c r="G2" s="34" t="s">
        <v>218</v>
      </c>
      <c r="H2" s="34" t="s">
        <v>249</v>
      </c>
    </row>
    <row r="3" spans="1:9" ht="14" x14ac:dyDescent="0.15">
      <c r="A3" s="99" t="s">
        <v>215</v>
      </c>
      <c r="B3" s="15" t="s">
        <v>250</v>
      </c>
      <c r="C3" s="100"/>
      <c r="D3" s="100"/>
      <c r="E3" s="60"/>
      <c r="F3" s="100"/>
      <c r="G3" s="100"/>
      <c r="H3" s="100"/>
      <c r="I3" s="16"/>
    </row>
    <row r="4" spans="1:9" ht="14" x14ac:dyDescent="0.15">
      <c r="A4" s="101" t="s">
        <v>20</v>
      </c>
      <c r="B4" s="102" t="s">
        <v>253</v>
      </c>
      <c r="C4" s="19"/>
      <c r="D4" s="11"/>
      <c r="E4" s="61"/>
      <c r="F4" s="11"/>
      <c r="G4" s="20"/>
      <c r="H4" s="11"/>
    </row>
    <row r="5" spans="1:9" ht="42" x14ac:dyDescent="0.15">
      <c r="A5" s="103" t="s">
        <v>21</v>
      </c>
      <c r="B5" s="21" t="s">
        <v>254</v>
      </c>
      <c r="C5" s="15" t="s">
        <v>5</v>
      </c>
      <c r="D5" s="24">
        <v>90</v>
      </c>
      <c r="E5" s="62"/>
      <c r="F5" s="35">
        <f>D5*E5</f>
        <v>0</v>
      </c>
      <c r="G5" s="35">
        <f>E5*1.2</f>
        <v>0</v>
      </c>
      <c r="H5" s="35">
        <f>D5*G5</f>
        <v>0</v>
      </c>
    </row>
    <row r="6" spans="1:9" ht="28" x14ac:dyDescent="0.15">
      <c r="A6" s="103" t="s">
        <v>22</v>
      </c>
      <c r="B6" s="18" t="s">
        <v>165</v>
      </c>
      <c r="C6" s="15" t="s">
        <v>5</v>
      </c>
      <c r="D6" s="24">
        <v>300</v>
      </c>
      <c r="E6" s="62"/>
      <c r="F6" s="35">
        <f t="shared" ref="F6:F50" si="0">D6*E6</f>
        <v>0</v>
      </c>
      <c r="G6" s="35">
        <f t="shared" ref="G6:G50" si="1">E6*1.2</f>
        <v>0</v>
      </c>
      <c r="H6" s="35">
        <f t="shared" ref="H6:H50" si="2">D6*G6</f>
        <v>0</v>
      </c>
    </row>
    <row r="7" spans="1:9" ht="56" x14ac:dyDescent="0.15">
      <c r="A7" s="103" t="s">
        <v>23</v>
      </c>
      <c r="B7" s="21" t="s">
        <v>255</v>
      </c>
      <c r="C7" s="15" t="s">
        <v>5</v>
      </c>
      <c r="D7" s="24">
        <v>600</v>
      </c>
      <c r="E7" s="62"/>
      <c r="F7" s="35">
        <f t="shared" si="0"/>
        <v>0</v>
      </c>
      <c r="G7" s="35">
        <f t="shared" si="1"/>
        <v>0</v>
      </c>
      <c r="H7" s="35">
        <f t="shared" si="2"/>
        <v>0</v>
      </c>
    </row>
    <row r="8" spans="1:9" ht="56" x14ac:dyDescent="0.15">
      <c r="A8" s="103" t="s">
        <v>24</v>
      </c>
      <c r="B8" s="21" t="s">
        <v>256</v>
      </c>
      <c r="C8" s="15" t="s">
        <v>5</v>
      </c>
      <c r="D8" s="24">
        <v>550</v>
      </c>
      <c r="E8" s="62"/>
      <c r="F8" s="35">
        <f t="shared" si="0"/>
        <v>0</v>
      </c>
      <c r="G8" s="35">
        <f t="shared" si="1"/>
        <v>0</v>
      </c>
      <c r="H8" s="35">
        <f t="shared" si="2"/>
        <v>0</v>
      </c>
    </row>
    <row r="9" spans="1:9" ht="28" x14ac:dyDescent="0.15">
      <c r="A9" s="103" t="s">
        <v>25</v>
      </c>
      <c r="B9" s="18" t="s">
        <v>163</v>
      </c>
      <c r="C9" s="15" t="s">
        <v>5</v>
      </c>
      <c r="D9" s="24">
        <v>80</v>
      </c>
      <c r="E9" s="62"/>
      <c r="F9" s="35">
        <f t="shared" si="0"/>
        <v>0</v>
      </c>
      <c r="G9" s="35">
        <f t="shared" si="1"/>
        <v>0</v>
      </c>
      <c r="H9" s="35">
        <f t="shared" si="2"/>
        <v>0</v>
      </c>
    </row>
    <row r="10" spans="1:9" ht="28" x14ac:dyDescent="0.15">
      <c r="A10" s="103" t="s">
        <v>26</v>
      </c>
      <c r="B10" s="18" t="s">
        <v>164</v>
      </c>
      <c r="C10" s="15" t="s">
        <v>5</v>
      </c>
      <c r="D10" s="24">
        <v>100</v>
      </c>
      <c r="E10" s="62"/>
      <c r="F10" s="35">
        <f t="shared" si="0"/>
        <v>0</v>
      </c>
      <c r="G10" s="35">
        <f t="shared" si="1"/>
        <v>0</v>
      </c>
      <c r="H10" s="35">
        <f t="shared" si="2"/>
        <v>0</v>
      </c>
    </row>
    <row r="11" spans="1:9" ht="14" x14ac:dyDescent="0.15">
      <c r="A11" s="103" t="s">
        <v>27</v>
      </c>
      <c r="B11" s="21" t="s">
        <v>257</v>
      </c>
      <c r="C11" s="15" t="s">
        <v>28</v>
      </c>
      <c r="D11" s="24">
        <v>440</v>
      </c>
      <c r="E11" s="62"/>
      <c r="F11" s="35">
        <f t="shared" si="0"/>
        <v>0</v>
      </c>
      <c r="G11" s="35">
        <f t="shared" si="1"/>
        <v>0</v>
      </c>
      <c r="H11" s="35">
        <f t="shared" si="2"/>
        <v>0</v>
      </c>
    </row>
    <row r="12" spans="1:9" ht="14" x14ac:dyDescent="0.15">
      <c r="A12" s="104"/>
      <c r="B12" s="18" t="s">
        <v>258</v>
      </c>
      <c r="C12" s="22"/>
      <c r="D12" s="22"/>
      <c r="E12" s="63"/>
      <c r="F12" s="37">
        <f>SUM(F5:F11)</f>
        <v>0</v>
      </c>
      <c r="G12" s="37"/>
      <c r="H12" s="37">
        <f t="shared" ref="H12" si="3">SUM(H5:H11)</f>
        <v>0</v>
      </c>
    </row>
    <row r="13" spans="1:9" ht="14" x14ac:dyDescent="0.15">
      <c r="A13" s="101" t="s">
        <v>0</v>
      </c>
      <c r="B13" s="21" t="s">
        <v>259</v>
      </c>
      <c r="C13" s="22"/>
      <c r="D13" s="22"/>
      <c r="E13" s="63"/>
      <c r="F13" s="35"/>
      <c r="G13" s="35"/>
      <c r="H13" s="35"/>
    </row>
    <row r="14" spans="1:9" ht="42" x14ac:dyDescent="0.15">
      <c r="A14" s="103" t="s">
        <v>29</v>
      </c>
      <c r="B14" s="18" t="s">
        <v>162</v>
      </c>
      <c r="C14" s="15" t="s">
        <v>30</v>
      </c>
      <c r="D14" s="35">
        <v>2000</v>
      </c>
      <c r="E14" s="62"/>
      <c r="F14" s="35">
        <f t="shared" si="0"/>
        <v>0</v>
      </c>
      <c r="G14" s="35">
        <f t="shared" si="1"/>
        <v>0</v>
      </c>
      <c r="H14" s="35">
        <f t="shared" si="2"/>
        <v>0</v>
      </c>
    </row>
    <row r="15" spans="1:9" ht="15" customHeight="1" x14ac:dyDescent="0.15">
      <c r="A15" s="104"/>
      <c r="B15" s="18" t="s">
        <v>260</v>
      </c>
      <c r="C15" s="22"/>
      <c r="D15" s="22"/>
      <c r="E15" s="63"/>
      <c r="F15" s="37">
        <f>SUM(F14)</f>
        <v>0</v>
      </c>
      <c r="G15" s="37"/>
      <c r="H15" s="37">
        <f t="shared" ref="H15" si="4">SUM(H14)</f>
        <v>0</v>
      </c>
    </row>
    <row r="16" spans="1:9" ht="14" x14ac:dyDescent="0.15">
      <c r="A16" s="101" t="s">
        <v>3</v>
      </c>
      <c r="B16" s="21" t="s">
        <v>261</v>
      </c>
      <c r="C16" s="22"/>
      <c r="D16" s="22"/>
      <c r="E16" s="63"/>
      <c r="F16" s="35"/>
      <c r="G16" s="35"/>
      <c r="H16" s="35"/>
    </row>
    <row r="17" spans="1:8" ht="14" x14ac:dyDescent="0.15">
      <c r="A17" s="104"/>
      <c r="B17" s="20" t="s">
        <v>251</v>
      </c>
      <c r="C17" s="22"/>
      <c r="D17" s="22"/>
      <c r="E17" s="63"/>
      <c r="F17" s="35"/>
      <c r="G17" s="35"/>
      <c r="H17" s="35"/>
    </row>
    <row r="18" spans="1:8" ht="14" x14ac:dyDescent="0.15">
      <c r="A18" s="104"/>
      <c r="B18" s="23" t="s">
        <v>252</v>
      </c>
      <c r="C18" s="22"/>
      <c r="D18" s="22"/>
      <c r="E18" s="63"/>
      <c r="F18" s="35"/>
      <c r="G18" s="35"/>
      <c r="H18" s="35"/>
    </row>
    <row r="19" spans="1:8" ht="56" x14ac:dyDescent="0.15">
      <c r="A19" s="103" t="s">
        <v>31</v>
      </c>
      <c r="B19" s="12" t="s">
        <v>262</v>
      </c>
      <c r="C19" s="15" t="s">
        <v>5</v>
      </c>
      <c r="D19" s="24">
        <v>420</v>
      </c>
      <c r="E19" s="62"/>
      <c r="F19" s="35">
        <f t="shared" si="0"/>
        <v>0</v>
      </c>
      <c r="G19" s="35">
        <f t="shared" si="1"/>
        <v>0</v>
      </c>
      <c r="H19" s="35">
        <f t="shared" si="2"/>
        <v>0</v>
      </c>
    </row>
    <row r="20" spans="1:8" ht="42" x14ac:dyDescent="0.15">
      <c r="A20" s="103" t="s">
        <v>6</v>
      </c>
      <c r="B20" s="12" t="s">
        <v>263</v>
      </c>
      <c r="C20" s="15" t="s">
        <v>5</v>
      </c>
      <c r="D20" s="24">
        <v>600</v>
      </c>
      <c r="E20" s="62"/>
      <c r="F20" s="35">
        <f t="shared" si="0"/>
        <v>0</v>
      </c>
      <c r="G20" s="35">
        <f t="shared" si="1"/>
        <v>0</v>
      </c>
      <c r="H20" s="35">
        <f t="shared" si="2"/>
        <v>0</v>
      </c>
    </row>
    <row r="21" spans="1:8" ht="42" x14ac:dyDescent="0.15">
      <c r="A21" s="103" t="s">
        <v>32</v>
      </c>
      <c r="B21" s="12" t="s">
        <v>264</v>
      </c>
      <c r="C21" s="15" t="s">
        <v>13</v>
      </c>
      <c r="D21" s="24">
        <v>3</v>
      </c>
      <c r="E21" s="62"/>
      <c r="F21" s="35">
        <f t="shared" si="0"/>
        <v>0</v>
      </c>
      <c r="G21" s="35">
        <f t="shared" si="1"/>
        <v>0</v>
      </c>
      <c r="H21" s="35">
        <f t="shared" si="2"/>
        <v>0</v>
      </c>
    </row>
    <row r="22" spans="1:8" ht="28" x14ac:dyDescent="0.15">
      <c r="A22" s="103" t="s">
        <v>33</v>
      </c>
      <c r="B22" s="12" t="s">
        <v>265</v>
      </c>
      <c r="C22" s="15" t="s">
        <v>5</v>
      </c>
      <c r="D22" s="24">
        <v>20</v>
      </c>
      <c r="E22" s="62"/>
      <c r="F22" s="35">
        <f t="shared" si="0"/>
        <v>0</v>
      </c>
      <c r="G22" s="35">
        <f t="shared" si="1"/>
        <v>0</v>
      </c>
      <c r="H22" s="35">
        <f t="shared" si="2"/>
        <v>0</v>
      </c>
    </row>
    <row r="23" spans="1:8" ht="14" x14ac:dyDescent="0.15">
      <c r="A23" s="103" t="s">
        <v>34</v>
      </c>
      <c r="B23" s="12" t="s">
        <v>266</v>
      </c>
      <c r="C23" s="15" t="s">
        <v>5</v>
      </c>
      <c r="D23" s="24">
        <v>350</v>
      </c>
      <c r="E23" s="62"/>
      <c r="F23" s="35">
        <f t="shared" si="0"/>
        <v>0</v>
      </c>
      <c r="G23" s="35">
        <f t="shared" si="1"/>
        <v>0</v>
      </c>
      <c r="H23" s="35">
        <f t="shared" si="2"/>
        <v>0</v>
      </c>
    </row>
    <row r="24" spans="1:8" ht="12.75" customHeight="1" x14ac:dyDescent="0.15">
      <c r="A24" s="104"/>
      <c r="B24" s="105" t="s">
        <v>267</v>
      </c>
      <c r="C24" s="22"/>
      <c r="D24" s="22"/>
      <c r="E24" s="63"/>
      <c r="F24" s="37">
        <f>SUM(F19:F23)</f>
        <v>0</v>
      </c>
      <c r="G24" s="37"/>
      <c r="H24" s="37">
        <f t="shared" ref="H24" si="5">SUM(H19:H23)</f>
        <v>0</v>
      </c>
    </row>
    <row r="25" spans="1:8" ht="14" x14ac:dyDescent="0.15">
      <c r="A25" s="101" t="s">
        <v>7</v>
      </c>
      <c r="B25" s="12" t="s">
        <v>268</v>
      </c>
      <c r="C25" s="22"/>
      <c r="D25" s="22"/>
      <c r="E25" s="63"/>
      <c r="F25" s="35"/>
      <c r="G25" s="35"/>
      <c r="H25" s="35"/>
    </row>
    <row r="26" spans="1:8" ht="28" x14ac:dyDescent="0.15">
      <c r="A26" s="103" t="s">
        <v>35</v>
      </c>
      <c r="B26" s="23" t="s">
        <v>166</v>
      </c>
      <c r="C26" s="15" t="s">
        <v>5</v>
      </c>
      <c r="D26" s="24">
        <v>200</v>
      </c>
      <c r="E26" s="62"/>
      <c r="F26" s="35">
        <f t="shared" si="0"/>
        <v>0</v>
      </c>
      <c r="G26" s="35">
        <f t="shared" si="1"/>
        <v>0</v>
      </c>
      <c r="H26" s="35">
        <f t="shared" si="2"/>
        <v>0</v>
      </c>
    </row>
    <row r="27" spans="1:8" ht="29.25" customHeight="1" x14ac:dyDescent="0.15">
      <c r="A27" s="103" t="s">
        <v>36</v>
      </c>
      <c r="B27" s="23" t="s">
        <v>167</v>
      </c>
      <c r="C27" s="22"/>
      <c r="D27" s="24">
        <v>40</v>
      </c>
      <c r="E27" s="62"/>
      <c r="F27" s="35">
        <f t="shared" si="0"/>
        <v>0</v>
      </c>
      <c r="G27" s="35">
        <f t="shared" si="1"/>
        <v>0</v>
      </c>
      <c r="H27" s="35">
        <f t="shared" si="2"/>
        <v>0</v>
      </c>
    </row>
    <row r="28" spans="1:8" ht="28" x14ac:dyDescent="0.15">
      <c r="A28" s="103" t="s">
        <v>37</v>
      </c>
      <c r="B28" s="23" t="s">
        <v>168</v>
      </c>
      <c r="C28" s="15" t="s">
        <v>5</v>
      </c>
      <c r="D28" s="24">
        <v>550</v>
      </c>
      <c r="E28" s="62"/>
      <c r="F28" s="35">
        <f t="shared" si="0"/>
        <v>0</v>
      </c>
      <c r="G28" s="35">
        <f t="shared" si="1"/>
        <v>0</v>
      </c>
      <c r="H28" s="35">
        <f t="shared" si="2"/>
        <v>0</v>
      </c>
    </row>
    <row r="29" spans="1:8" ht="14" x14ac:dyDescent="0.15">
      <c r="A29" s="103" t="s">
        <v>38</v>
      </c>
      <c r="B29" s="23" t="s">
        <v>169</v>
      </c>
      <c r="C29" s="15" t="s">
        <v>28</v>
      </c>
      <c r="D29" s="24">
        <v>250</v>
      </c>
      <c r="E29" s="62"/>
      <c r="F29" s="35">
        <f t="shared" si="0"/>
        <v>0</v>
      </c>
      <c r="G29" s="35">
        <f t="shared" si="1"/>
        <v>0</v>
      </c>
      <c r="H29" s="35">
        <f t="shared" si="2"/>
        <v>0</v>
      </c>
    </row>
    <row r="30" spans="1:8" ht="28" x14ac:dyDescent="0.15">
      <c r="A30" s="103" t="s">
        <v>39</v>
      </c>
      <c r="B30" s="23" t="s">
        <v>170</v>
      </c>
      <c r="C30" s="15" t="s">
        <v>28</v>
      </c>
      <c r="D30" s="24">
        <v>72</v>
      </c>
      <c r="E30" s="62"/>
      <c r="F30" s="35">
        <f t="shared" si="0"/>
        <v>0</v>
      </c>
      <c r="G30" s="35">
        <f t="shared" si="1"/>
        <v>0</v>
      </c>
      <c r="H30" s="35">
        <f t="shared" si="2"/>
        <v>0</v>
      </c>
    </row>
    <row r="31" spans="1:8" ht="12.75" customHeight="1" x14ac:dyDescent="0.15">
      <c r="A31" s="104"/>
      <c r="B31" s="105" t="s">
        <v>269</v>
      </c>
      <c r="C31" s="22"/>
      <c r="D31" s="22"/>
      <c r="E31" s="63"/>
      <c r="F31" s="37">
        <f>SUM(F26:F30)</f>
        <v>0</v>
      </c>
      <c r="G31" s="37"/>
      <c r="H31" s="37">
        <f t="shared" ref="H31" si="6">SUM(H26:H30)</f>
        <v>0</v>
      </c>
    </row>
    <row r="32" spans="1:8" ht="14" x14ac:dyDescent="0.15">
      <c r="A32" s="101" t="s">
        <v>40</v>
      </c>
      <c r="B32" s="12" t="s">
        <v>270</v>
      </c>
      <c r="C32" s="22"/>
      <c r="D32" s="22"/>
      <c r="E32" s="63"/>
      <c r="F32" s="35"/>
      <c r="G32" s="35"/>
      <c r="H32" s="35"/>
    </row>
    <row r="33" spans="1:8" ht="56" x14ac:dyDescent="0.15">
      <c r="A33" s="103" t="s">
        <v>41</v>
      </c>
      <c r="B33" s="12" t="s">
        <v>271</v>
      </c>
      <c r="C33" s="15" t="s">
        <v>5</v>
      </c>
      <c r="D33" s="24">
        <v>800</v>
      </c>
      <c r="E33" s="62"/>
      <c r="F33" s="35">
        <f t="shared" si="0"/>
        <v>0</v>
      </c>
      <c r="G33" s="35">
        <f t="shared" si="1"/>
        <v>0</v>
      </c>
      <c r="H33" s="35">
        <f t="shared" si="2"/>
        <v>0</v>
      </c>
    </row>
    <row r="34" spans="1:8" ht="56" x14ac:dyDescent="0.15">
      <c r="A34" s="103" t="s">
        <v>42</v>
      </c>
      <c r="B34" s="12" t="s">
        <v>272</v>
      </c>
      <c r="C34" s="15" t="s">
        <v>43</v>
      </c>
      <c r="D34" s="24">
        <v>550</v>
      </c>
      <c r="E34" s="62"/>
      <c r="F34" s="35">
        <f t="shared" si="0"/>
        <v>0</v>
      </c>
      <c r="G34" s="35">
        <f t="shared" si="1"/>
        <v>0</v>
      </c>
      <c r="H34" s="35">
        <f t="shared" si="2"/>
        <v>0</v>
      </c>
    </row>
    <row r="35" spans="1:8" ht="56" x14ac:dyDescent="0.15">
      <c r="A35" s="103" t="s">
        <v>44</v>
      </c>
      <c r="B35" s="12" t="s">
        <v>273</v>
      </c>
      <c r="C35" s="15" t="s">
        <v>5</v>
      </c>
      <c r="D35" s="24">
        <v>150</v>
      </c>
      <c r="E35" s="62"/>
      <c r="F35" s="35">
        <f t="shared" si="0"/>
        <v>0</v>
      </c>
      <c r="G35" s="35">
        <f t="shared" si="1"/>
        <v>0</v>
      </c>
      <c r="H35" s="35">
        <f t="shared" si="2"/>
        <v>0</v>
      </c>
    </row>
    <row r="36" spans="1:8" ht="12.75" customHeight="1" x14ac:dyDescent="0.15">
      <c r="A36" s="104"/>
      <c r="B36" s="105" t="s">
        <v>274</v>
      </c>
      <c r="C36" s="22"/>
      <c r="D36" s="22"/>
      <c r="E36" s="63"/>
      <c r="F36" s="37">
        <f>SUM(F33:F35)</f>
        <v>0</v>
      </c>
      <c r="G36" s="37"/>
      <c r="H36" s="37">
        <f t="shared" ref="H36" si="7">SUM(H33:H35)</f>
        <v>0</v>
      </c>
    </row>
    <row r="37" spans="1:8" ht="14" x14ac:dyDescent="0.15">
      <c r="A37" s="101" t="s">
        <v>11</v>
      </c>
      <c r="B37" s="21" t="s">
        <v>275</v>
      </c>
      <c r="C37" s="22"/>
      <c r="D37" s="22"/>
      <c r="E37" s="63"/>
      <c r="F37" s="35"/>
      <c r="G37" s="35"/>
      <c r="H37" s="35"/>
    </row>
    <row r="38" spans="1:8" ht="28" x14ac:dyDescent="0.15">
      <c r="A38" s="103" t="s">
        <v>45</v>
      </c>
      <c r="B38" s="23" t="s">
        <v>171</v>
      </c>
      <c r="C38" s="15" t="s">
        <v>13</v>
      </c>
      <c r="D38" s="24">
        <v>19</v>
      </c>
      <c r="E38" s="62"/>
      <c r="F38" s="35">
        <f t="shared" si="0"/>
        <v>0</v>
      </c>
      <c r="G38" s="35">
        <f t="shared" si="1"/>
        <v>0</v>
      </c>
      <c r="H38" s="35">
        <f t="shared" si="2"/>
        <v>0</v>
      </c>
    </row>
    <row r="39" spans="1:8" ht="28" x14ac:dyDescent="0.15">
      <c r="A39" s="103" t="s">
        <v>12</v>
      </c>
      <c r="B39" s="12" t="s">
        <v>276</v>
      </c>
      <c r="C39" s="15" t="s">
        <v>13</v>
      </c>
      <c r="D39" s="24">
        <v>2</v>
      </c>
      <c r="E39" s="62"/>
      <c r="F39" s="35">
        <f t="shared" si="0"/>
        <v>0</v>
      </c>
      <c r="G39" s="35">
        <f t="shared" si="1"/>
        <v>0</v>
      </c>
      <c r="H39" s="35">
        <f t="shared" si="2"/>
        <v>0</v>
      </c>
    </row>
    <row r="40" spans="1:8" ht="28" x14ac:dyDescent="0.15">
      <c r="A40" s="103" t="s">
        <v>14</v>
      </c>
      <c r="B40" s="23" t="s">
        <v>173</v>
      </c>
      <c r="C40" s="15" t="s">
        <v>13</v>
      </c>
      <c r="D40" s="24">
        <v>6</v>
      </c>
      <c r="E40" s="62"/>
      <c r="F40" s="35">
        <f t="shared" si="0"/>
        <v>0</v>
      </c>
      <c r="G40" s="35">
        <f t="shared" si="1"/>
        <v>0</v>
      </c>
      <c r="H40" s="35">
        <f t="shared" si="2"/>
        <v>0</v>
      </c>
    </row>
    <row r="41" spans="1:8" ht="28" x14ac:dyDescent="0.15">
      <c r="A41" s="103" t="s">
        <v>46</v>
      </c>
      <c r="B41" s="23" t="s">
        <v>172</v>
      </c>
      <c r="C41" s="15" t="s">
        <v>13</v>
      </c>
      <c r="D41" s="24">
        <v>22</v>
      </c>
      <c r="E41" s="62"/>
      <c r="F41" s="35">
        <f t="shared" si="0"/>
        <v>0</v>
      </c>
      <c r="G41" s="35">
        <f t="shared" si="1"/>
        <v>0</v>
      </c>
      <c r="H41" s="35">
        <f t="shared" si="2"/>
        <v>0</v>
      </c>
    </row>
    <row r="42" spans="1:8" ht="28" x14ac:dyDescent="0.15">
      <c r="A42" s="103" t="s">
        <v>15</v>
      </c>
      <c r="B42" s="23" t="s">
        <v>174</v>
      </c>
      <c r="C42" s="15" t="s">
        <v>13</v>
      </c>
      <c r="D42" s="24">
        <v>6</v>
      </c>
      <c r="E42" s="62"/>
      <c r="F42" s="35">
        <f t="shared" si="0"/>
        <v>0</v>
      </c>
      <c r="G42" s="35">
        <f t="shared" si="1"/>
        <v>0</v>
      </c>
      <c r="H42" s="35">
        <f t="shared" si="2"/>
        <v>0</v>
      </c>
    </row>
    <row r="43" spans="1:8" ht="28" x14ac:dyDescent="0.15">
      <c r="A43" s="103" t="s">
        <v>16</v>
      </c>
      <c r="B43" s="23" t="s">
        <v>175</v>
      </c>
      <c r="C43" s="15" t="s">
        <v>13</v>
      </c>
      <c r="D43" s="24">
        <v>5</v>
      </c>
      <c r="E43" s="62"/>
      <c r="F43" s="35">
        <f t="shared" si="0"/>
        <v>0</v>
      </c>
      <c r="G43" s="35">
        <f t="shared" si="1"/>
        <v>0</v>
      </c>
      <c r="H43" s="35">
        <f t="shared" si="2"/>
        <v>0</v>
      </c>
    </row>
    <row r="44" spans="1:8" ht="12.75" customHeight="1" x14ac:dyDescent="0.15">
      <c r="A44" s="104"/>
      <c r="B44" s="105" t="s">
        <v>277</v>
      </c>
      <c r="C44" s="22"/>
      <c r="D44" s="22"/>
      <c r="E44" s="63"/>
      <c r="F44" s="37">
        <f>SUM(F38:F43)</f>
        <v>0</v>
      </c>
      <c r="G44" s="37"/>
      <c r="H44" s="37">
        <f t="shared" ref="H44" si="8">SUM(H38:H43)</f>
        <v>0</v>
      </c>
    </row>
    <row r="45" spans="1:8" ht="14" x14ac:dyDescent="0.15">
      <c r="A45" s="101" t="s">
        <v>47</v>
      </c>
      <c r="B45" s="12" t="s">
        <v>278</v>
      </c>
      <c r="C45" s="22"/>
      <c r="D45" s="22"/>
      <c r="E45" s="63"/>
      <c r="F45" s="35"/>
      <c r="G45" s="35"/>
      <c r="H45" s="35"/>
    </row>
    <row r="46" spans="1:8" ht="28" x14ac:dyDescent="0.15">
      <c r="A46" s="103" t="s">
        <v>48</v>
      </c>
      <c r="B46" s="23" t="s">
        <v>177</v>
      </c>
      <c r="C46" s="15" t="s">
        <v>13</v>
      </c>
      <c r="D46" s="24">
        <v>1</v>
      </c>
      <c r="E46" s="62"/>
      <c r="F46" s="35">
        <f t="shared" si="0"/>
        <v>0</v>
      </c>
      <c r="G46" s="35">
        <f t="shared" si="1"/>
        <v>0</v>
      </c>
      <c r="H46" s="35">
        <f t="shared" si="2"/>
        <v>0</v>
      </c>
    </row>
    <row r="47" spans="1:8" ht="28" x14ac:dyDescent="0.15">
      <c r="A47" s="103" t="s">
        <v>18</v>
      </c>
      <c r="B47" s="23" t="s">
        <v>176</v>
      </c>
      <c r="C47" s="15" t="s">
        <v>5</v>
      </c>
      <c r="D47" s="24">
        <v>600</v>
      </c>
      <c r="E47" s="62"/>
      <c r="F47" s="35">
        <f t="shared" si="0"/>
        <v>0</v>
      </c>
      <c r="G47" s="35">
        <f t="shared" si="1"/>
        <v>0</v>
      </c>
      <c r="H47" s="35">
        <f t="shared" si="2"/>
        <v>0</v>
      </c>
    </row>
    <row r="48" spans="1:8" ht="28" x14ac:dyDescent="0.15">
      <c r="A48" s="103" t="s">
        <v>19</v>
      </c>
      <c r="B48" s="12" t="s">
        <v>279</v>
      </c>
      <c r="C48" s="15" t="s">
        <v>5</v>
      </c>
      <c r="D48" s="24">
        <v>700</v>
      </c>
      <c r="E48" s="62"/>
      <c r="F48" s="35">
        <f t="shared" si="0"/>
        <v>0</v>
      </c>
      <c r="G48" s="35">
        <f t="shared" si="1"/>
        <v>0</v>
      </c>
      <c r="H48" s="35">
        <f t="shared" si="2"/>
        <v>0</v>
      </c>
    </row>
    <row r="49" spans="1:8" ht="14" x14ac:dyDescent="0.15">
      <c r="A49" s="103" t="s">
        <v>49</v>
      </c>
      <c r="B49" s="23" t="s">
        <v>178</v>
      </c>
      <c r="C49" s="15" t="s">
        <v>2</v>
      </c>
      <c r="D49" s="24">
        <v>1</v>
      </c>
      <c r="E49" s="62"/>
      <c r="F49" s="35">
        <f t="shared" si="0"/>
        <v>0</v>
      </c>
      <c r="G49" s="35">
        <f t="shared" si="1"/>
        <v>0</v>
      </c>
      <c r="H49" s="35">
        <f t="shared" si="2"/>
        <v>0</v>
      </c>
    </row>
    <row r="50" spans="1:8" ht="28" x14ac:dyDescent="0.15">
      <c r="A50" s="103" t="s">
        <v>50</v>
      </c>
      <c r="B50" s="23" t="s">
        <v>179</v>
      </c>
      <c r="C50" s="15" t="s">
        <v>2</v>
      </c>
      <c r="D50" s="24">
        <v>1</v>
      </c>
      <c r="E50" s="62"/>
      <c r="F50" s="35">
        <f t="shared" si="0"/>
        <v>0</v>
      </c>
      <c r="G50" s="35">
        <f t="shared" si="1"/>
        <v>0</v>
      </c>
      <c r="H50" s="35">
        <f t="shared" si="2"/>
        <v>0</v>
      </c>
    </row>
    <row r="51" spans="1:8" ht="14" x14ac:dyDescent="0.15">
      <c r="A51" s="104"/>
      <c r="B51" s="105" t="s">
        <v>280</v>
      </c>
      <c r="C51" s="100"/>
      <c r="D51" s="100"/>
      <c r="E51" s="63"/>
      <c r="F51" s="106">
        <f>SUM(F46:F50)</f>
        <v>0</v>
      </c>
      <c r="G51" s="106"/>
      <c r="H51" s="106">
        <f t="shared" ref="H51" si="9">SUM(H46:H50)</f>
        <v>0</v>
      </c>
    </row>
    <row r="52" spans="1:8" x14ac:dyDescent="0.15">
      <c r="A52" s="104"/>
      <c r="B52" s="105"/>
      <c r="C52" s="100"/>
      <c r="D52" s="100"/>
      <c r="E52" s="60"/>
      <c r="F52" s="100"/>
      <c r="G52" s="100"/>
      <c r="H52" s="97"/>
    </row>
    <row r="53" spans="1:8" ht="14" x14ac:dyDescent="0.15">
      <c r="A53" s="107" t="s">
        <v>51</v>
      </c>
      <c r="B53" s="108" t="s">
        <v>281</v>
      </c>
      <c r="C53" s="10" t="s">
        <v>224</v>
      </c>
      <c r="D53" s="10" t="s">
        <v>225</v>
      </c>
    </row>
    <row r="54" spans="1:8" ht="14" x14ac:dyDescent="0.15">
      <c r="A54" s="109" t="s">
        <v>52</v>
      </c>
      <c r="B54" s="110" t="s">
        <v>302</v>
      </c>
      <c r="C54" s="111">
        <f>F12</f>
        <v>0</v>
      </c>
      <c r="D54" s="111">
        <f>H12</f>
        <v>0</v>
      </c>
    </row>
    <row r="55" spans="1:8" ht="14" x14ac:dyDescent="0.15">
      <c r="A55" s="109" t="s">
        <v>53</v>
      </c>
      <c r="B55" s="110" t="s">
        <v>303</v>
      </c>
      <c r="C55" s="111">
        <f>F15</f>
        <v>0</v>
      </c>
      <c r="D55" s="111">
        <f>H15</f>
        <v>0</v>
      </c>
    </row>
    <row r="56" spans="1:8" ht="14" x14ac:dyDescent="0.15">
      <c r="A56" s="109" t="s">
        <v>54</v>
      </c>
      <c r="B56" s="110" t="s">
        <v>304</v>
      </c>
      <c r="C56" s="111">
        <f>F24</f>
        <v>0</v>
      </c>
      <c r="D56" s="111">
        <f>H24</f>
        <v>0</v>
      </c>
    </row>
    <row r="57" spans="1:8" ht="14" x14ac:dyDescent="0.15">
      <c r="A57" s="109" t="s">
        <v>55</v>
      </c>
      <c r="B57" s="110" t="s">
        <v>305</v>
      </c>
      <c r="C57" s="111">
        <f>F31</f>
        <v>0</v>
      </c>
      <c r="D57" s="111">
        <f>H31</f>
        <v>0</v>
      </c>
    </row>
    <row r="58" spans="1:8" ht="14" x14ac:dyDescent="0.15">
      <c r="A58" s="109" t="s">
        <v>56</v>
      </c>
      <c r="B58" s="110" t="s">
        <v>306</v>
      </c>
      <c r="C58" s="111">
        <f>F36</f>
        <v>0</v>
      </c>
      <c r="D58" s="111">
        <f>H36</f>
        <v>0</v>
      </c>
    </row>
    <row r="59" spans="1:8" ht="14" x14ac:dyDescent="0.15">
      <c r="A59" s="109" t="s">
        <v>11</v>
      </c>
      <c r="B59" s="112" t="s">
        <v>307</v>
      </c>
      <c r="C59" s="111">
        <f>F44</f>
        <v>0</v>
      </c>
      <c r="D59" s="111">
        <f>H44</f>
        <v>0</v>
      </c>
    </row>
    <row r="60" spans="1:8" ht="14" x14ac:dyDescent="0.15">
      <c r="A60" s="109" t="s">
        <v>57</v>
      </c>
      <c r="B60" s="112" t="s">
        <v>308</v>
      </c>
      <c r="C60" s="111">
        <f>F51</f>
        <v>0</v>
      </c>
      <c r="D60" s="111">
        <f>H51</f>
        <v>0</v>
      </c>
    </row>
    <row r="61" spans="1:8" ht="14" x14ac:dyDescent="0.15">
      <c r="A61" s="113"/>
      <c r="B61" s="114" t="s">
        <v>375</v>
      </c>
      <c r="C61" s="111">
        <f>SUM(C54:C60)</f>
        <v>0</v>
      </c>
      <c r="D61" s="111">
        <f>SUM(D54:D60)</f>
        <v>0</v>
      </c>
    </row>
  </sheetData>
  <sheetProtection algorithmName="SHA-512" hashValue="V2D75cqn/78V1gfLFKQASKMDnOW7Z5WTmvSACpZPfflyQTbeeB9VB/Th69pYfBbDXgCw2hrJN+pQYWOphNrBvA==" saltValue="vLCvCowWdwlj+uGT180T/w==" spinCount="100000" sheet="1" objects="1" scenarios="1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"/>
  <sheetViews>
    <sheetView zoomScale="73" zoomScaleNormal="73" workbookViewId="0">
      <selection activeCell="E6" sqref="E6"/>
    </sheetView>
  </sheetViews>
  <sheetFormatPr baseColWidth="10" defaultColWidth="9" defaultRowHeight="13" x14ac:dyDescent="0.15"/>
  <cols>
    <col min="1" max="1" width="15.3984375" style="6" customWidth="1"/>
    <col min="2" max="2" width="67.3984375" style="6" customWidth="1"/>
    <col min="3" max="3" width="28.796875" style="6" customWidth="1"/>
    <col min="4" max="4" width="30.19921875" style="6" customWidth="1"/>
    <col min="5" max="5" width="34.59765625" style="6" customWidth="1"/>
    <col min="6" max="6" width="34.3984375" style="6" customWidth="1"/>
    <col min="7" max="7" width="37.796875" style="6" customWidth="1"/>
    <col min="8" max="8" width="35.796875" style="6" customWidth="1"/>
    <col min="9" max="9" width="21.19921875" style="6" customWidth="1"/>
    <col min="10" max="16384" width="9" style="6"/>
  </cols>
  <sheetData>
    <row r="1" spans="1:9" ht="24.75" customHeight="1" x14ac:dyDescent="0.15">
      <c r="A1" s="166" t="s">
        <v>221</v>
      </c>
      <c r="B1" s="166"/>
      <c r="C1" s="166"/>
      <c r="D1" s="166"/>
      <c r="E1" s="166"/>
      <c r="F1" s="166"/>
      <c r="G1" s="166"/>
      <c r="H1" s="166"/>
    </row>
    <row r="2" spans="1:9" ht="14" x14ac:dyDescent="0.15">
      <c r="A2" s="34" t="s">
        <v>247</v>
      </c>
      <c r="B2" s="34" t="s">
        <v>220</v>
      </c>
      <c r="C2" s="34" t="s">
        <v>219</v>
      </c>
      <c r="D2" s="34" t="s">
        <v>188</v>
      </c>
      <c r="E2" s="34" t="s">
        <v>217</v>
      </c>
      <c r="F2" s="34" t="s">
        <v>248</v>
      </c>
      <c r="G2" s="34" t="s">
        <v>218</v>
      </c>
      <c r="H2" s="34" t="s">
        <v>249</v>
      </c>
    </row>
    <row r="3" spans="1:9" ht="14" x14ac:dyDescent="0.15">
      <c r="A3" s="11" t="s">
        <v>282</v>
      </c>
      <c r="B3" s="95" t="s">
        <v>283</v>
      </c>
      <c r="C3" s="115"/>
      <c r="D3" s="115"/>
      <c r="E3" s="66"/>
      <c r="F3" s="116"/>
      <c r="G3" s="116"/>
      <c r="H3" s="116"/>
      <c r="I3" s="25"/>
    </row>
    <row r="4" spans="1:9" ht="14" x14ac:dyDescent="0.15">
      <c r="A4" s="11" t="s">
        <v>66</v>
      </c>
      <c r="B4" s="12" t="s">
        <v>284</v>
      </c>
      <c r="C4" s="117"/>
      <c r="D4" s="11"/>
      <c r="E4" s="64"/>
      <c r="F4" s="118"/>
      <c r="G4" s="118"/>
      <c r="H4" s="118"/>
    </row>
    <row r="5" spans="1:9" ht="14" x14ac:dyDescent="0.15">
      <c r="A5" s="119" t="s">
        <v>67</v>
      </c>
      <c r="B5" s="12" t="s">
        <v>285</v>
      </c>
      <c r="C5" s="103" t="s">
        <v>5</v>
      </c>
      <c r="D5" s="120">
        <v>500</v>
      </c>
      <c r="E5" s="62"/>
      <c r="F5" s="35">
        <f>D5*E5</f>
        <v>0</v>
      </c>
      <c r="G5" s="35">
        <f>E5*1.2</f>
        <v>0</v>
      </c>
      <c r="H5" s="35">
        <f>D5*G5</f>
        <v>0</v>
      </c>
    </row>
    <row r="6" spans="1:9" ht="14" x14ac:dyDescent="0.15">
      <c r="A6" s="119" t="s">
        <v>68</v>
      </c>
      <c r="B6" s="12" t="s">
        <v>286</v>
      </c>
      <c r="C6" s="103" t="s">
        <v>43</v>
      </c>
      <c r="D6" s="120">
        <v>30</v>
      </c>
      <c r="E6" s="62"/>
      <c r="F6" s="35">
        <f t="shared" ref="F6:F22" si="0">D6*E6</f>
        <v>0</v>
      </c>
      <c r="G6" s="35">
        <f t="shared" ref="G6:G22" si="1">E6*1.2</f>
        <v>0</v>
      </c>
      <c r="H6" s="35">
        <f t="shared" ref="H6:H22" si="2">D6*G6</f>
        <v>0</v>
      </c>
    </row>
    <row r="7" spans="1:9" ht="14" x14ac:dyDescent="0.15">
      <c r="A7" s="119" t="s">
        <v>69</v>
      </c>
      <c r="B7" s="23" t="s">
        <v>180</v>
      </c>
      <c r="C7" s="103" t="s">
        <v>5</v>
      </c>
      <c r="D7" s="120">
        <v>500</v>
      </c>
      <c r="E7" s="62"/>
      <c r="F7" s="35">
        <f>D7*E7</f>
        <v>0</v>
      </c>
      <c r="G7" s="35">
        <f t="shared" si="1"/>
        <v>0</v>
      </c>
      <c r="H7" s="35">
        <f t="shared" si="2"/>
        <v>0</v>
      </c>
    </row>
    <row r="8" spans="1:9" ht="14" x14ac:dyDescent="0.15">
      <c r="A8" s="8"/>
      <c r="B8" s="12" t="s">
        <v>287</v>
      </c>
      <c r="C8" s="104"/>
      <c r="D8" s="104"/>
      <c r="E8" s="63"/>
      <c r="F8" s="37">
        <f>SUM(F5:F7)</f>
        <v>0</v>
      </c>
      <c r="G8" s="37"/>
      <c r="H8" s="37">
        <f t="shared" ref="H8" si="3">SUM(H5:H7)</f>
        <v>0</v>
      </c>
    </row>
    <row r="9" spans="1:9" ht="14" x14ac:dyDescent="0.15">
      <c r="A9" s="11" t="s">
        <v>70</v>
      </c>
      <c r="B9" s="12" t="s">
        <v>288</v>
      </c>
      <c r="C9" s="104"/>
      <c r="D9" s="104"/>
      <c r="E9" s="63"/>
      <c r="F9" s="35"/>
      <c r="G9" s="35"/>
      <c r="H9" s="35"/>
    </row>
    <row r="10" spans="1:9" ht="14" x14ac:dyDescent="0.15">
      <c r="A10" s="119" t="s">
        <v>71</v>
      </c>
      <c r="B10" s="23" t="s">
        <v>181</v>
      </c>
      <c r="C10" s="103" t="s">
        <v>72</v>
      </c>
      <c r="D10" s="120">
        <v>280</v>
      </c>
      <c r="E10" s="62"/>
      <c r="F10" s="35">
        <f t="shared" si="0"/>
        <v>0</v>
      </c>
      <c r="G10" s="35">
        <f t="shared" si="1"/>
        <v>0</v>
      </c>
      <c r="H10" s="35">
        <f t="shared" si="2"/>
        <v>0</v>
      </c>
    </row>
    <row r="11" spans="1:9" ht="14" x14ac:dyDescent="0.15">
      <c r="A11" s="119" t="s">
        <v>73</v>
      </c>
      <c r="B11" s="12" t="s">
        <v>289</v>
      </c>
      <c r="C11" s="103" t="s">
        <v>5</v>
      </c>
      <c r="D11" s="120">
        <v>500</v>
      </c>
      <c r="E11" s="62"/>
      <c r="F11" s="35">
        <f t="shared" si="0"/>
        <v>0</v>
      </c>
      <c r="G11" s="35">
        <f t="shared" si="1"/>
        <v>0</v>
      </c>
      <c r="H11" s="35">
        <f t="shared" si="2"/>
        <v>0</v>
      </c>
    </row>
    <row r="12" spans="1:9" ht="14" x14ac:dyDescent="0.15">
      <c r="A12" s="8"/>
      <c r="B12" s="12" t="s">
        <v>290</v>
      </c>
      <c r="C12" s="104"/>
      <c r="D12" s="104"/>
      <c r="E12" s="63"/>
      <c r="F12" s="37">
        <f>SUM(F10:F11)</f>
        <v>0</v>
      </c>
      <c r="G12" s="37"/>
      <c r="H12" s="37">
        <f t="shared" ref="H12" si="4">SUM(H10:H11)</f>
        <v>0</v>
      </c>
    </row>
    <row r="13" spans="1:9" ht="14" x14ac:dyDescent="0.15">
      <c r="A13" s="11" t="s">
        <v>74</v>
      </c>
      <c r="B13" s="12" t="s">
        <v>291</v>
      </c>
      <c r="C13" s="104"/>
      <c r="D13" s="104"/>
      <c r="E13" s="63"/>
      <c r="F13" s="35"/>
      <c r="G13" s="35"/>
      <c r="H13" s="35"/>
    </row>
    <row r="14" spans="1:9" ht="42" x14ac:dyDescent="0.15">
      <c r="A14" s="119" t="s">
        <v>75</v>
      </c>
      <c r="B14" s="23" t="s">
        <v>182</v>
      </c>
      <c r="C14" s="103" t="s">
        <v>72</v>
      </c>
      <c r="D14" s="120">
        <v>100</v>
      </c>
      <c r="E14" s="62"/>
      <c r="F14" s="35">
        <f t="shared" si="0"/>
        <v>0</v>
      </c>
      <c r="G14" s="35">
        <f t="shared" si="1"/>
        <v>0</v>
      </c>
      <c r="H14" s="35">
        <f t="shared" si="2"/>
        <v>0</v>
      </c>
    </row>
    <row r="15" spans="1:9" ht="42" x14ac:dyDescent="0.15">
      <c r="A15" s="119" t="s">
        <v>76</v>
      </c>
      <c r="B15" s="23" t="s">
        <v>183</v>
      </c>
      <c r="C15" s="103" t="s">
        <v>72</v>
      </c>
      <c r="D15" s="120">
        <v>100</v>
      </c>
      <c r="E15" s="62"/>
      <c r="F15" s="35">
        <f t="shared" si="0"/>
        <v>0</v>
      </c>
      <c r="G15" s="35">
        <f t="shared" si="1"/>
        <v>0</v>
      </c>
      <c r="H15" s="35">
        <f t="shared" si="2"/>
        <v>0</v>
      </c>
    </row>
    <row r="16" spans="1:9" ht="70" x14ac:dyDescent="0.15">
      <c r="A16" s="119" t="s">
        <v>77</v>
      </c>
      <c r="B16" s="23" t="s">
        <v>300</v>
      </c>
      <c r="C16" s="103" t="s">
        <v>5</v>
      </c>
      <c r="D16" s="120">
        <v>500</v>
      </c>
      <c r="E16" s="62"/>
      <c r="F16" s="35">
        <f>D16*E16</f>
        <v>0</v>
      </c>
      <c r="G16" s="35">
        <f t="shared" si="1"/>
        <v>0</v>
      </c>
      <c r="H16" s="35">
        <f t="shared" si="2"/>
        <v>0</v>
      </c>
    </row>
    <row r="17" spans="1:8" ht="56" x14ac:dyDescent="0.15">
      <c r="A17" s="119" t="s">
        <v>78</v>
      </c>
      <c r="B17" s="23" t="s">
        <v>184</v>
      </c>
      <c r="C17" s="103" t="s">
        <v>5</v>
      </c>
      <c r="D17" s="120">
        <v>500</v>
      </c>
      <c r="E17" s="62"/>
      <c r="F17" s="35">
        <f t="shared" si="0"/>
        <v>0</v>
      </c>
      <c r="G17" s="35">
        <f t="shared" si="1"/>
        <v>0</v>
      </c>
      <c r="H17" s="35">
        <f t="shared" si="2"/>
        <v>0</v>
      </c>
    </row>
    <row r="18" spans="1:8" ht="28" x14ac:dyDescent="0.15">
      <c r="A18" s="119" t="s">
        <v>79</v>
      </c>
      <c r="B18" s="12" t="s">
        <v>292</v>
      </c>
      <c r="C18" s="103" t="s">
        <v>13</v>
      </c>
      <c r="D18" s="120">
        <v>5</v>
      </c>
      <c r="E18" s="62"/>
      <c r="F18" s="35">
        <f t="shared" si="0"/>
        <v>0</v>
      </c>
      <c r="G18" s="35">
        <f t="shared" si="1"/>
        <v>0</v>
      </c>
      <c r="H18" s="35">
        <f t="shared" si="2"/>
        <v>0</v>
      </c>
    </row>
    <row r="19" spans="1:8" ht="14" x14ac:dyDescent="0.15">
      <c r="A19" s="104"/>
      <c r="B19" s="23" t="s">
        <v>301</v>
      </c>
      <c r="C19" s="104"/>
      <c r="D19" s="104"/>
      <c r="E19" s="63"/>
      <c r="F19" s="37">
        <f>SUM(F14:F18)</f>
        <v>0</v>
      </c>
      <c r="G19" s="37"/>
      <c r="H19" s="37">
        <f t="shared" ref="H19" si="5">SUM(H14:H18)</f>
        <v>0</v>
      </c>
    </row>
    <row r="20" spans="1:8" ht="14" x14ac:dyDescent="0.15">
      <c r="A20" s="11" t="s">
        <v>80</v>
      </c>
      <c r="B20" s="12" t="s">
        <v>293</v>
      </c>
      <c r="C20" s="104"/>
      <c r="D20" s="104"/>
      <c r="E20" s="63"/>
      <c r="F20" s="35"/>
      <c r="G20" s="35"/>
      <c r="H20" s="35"/>
    </row>
    <row r="21" spans="1:8" ht="14" x14ac:dyDescent="0.15">
      <c r="A21" s="119" t="s">
        <v>81</v>
      </c>
      <c r="B21" s="12" t="s">
        <v>294</v>
      </c>
      <c r="C21" s="103" t="s">
        <v>13</v>
      </c>
      <c r="D21" s="120">
        <v>1</v>
      </c>
      <c r="E21" s="62"/>
      <c r="F21" s="35">
        <f t="shared" si="0"/>
        <v>0</v>
      </c>
      <c r="G21" s="35">
        <f t="shared" si="1"/>
        <v>0</v>
      </c>
      <c r="H21" s="35">
        <f t="shared" si="2"/>
        <v>0</v>
      </c>
    </row>
    <row r="22" spans="1:8" ht="14" x14ac:dyDescent="0.15">
      <c r="A22" s="119" t="s">
        <v>82</v>
      </c>
      <c r="B22" s="23" t="s">
        <v>185</v>
      </c>
      <c r="C22" s="103" t="s">
        <v>83</v>
      </c>
      <c r="D22" s="120">
        <v>1</v>
      </c>
      <c r="E22" s="62"/>
      <c r="F22" s="35">
        <f t="shared" si="0"/>
        <v>0</v>
      </c>
      <c r="G22" s="35">
        <f t="shared" si="1"/>
        <v>0</v>
      </c>
      <c r="H22" s="35">
        <f t="shared" si="2"/>
        <v>0</v>
      </c>
    </row>
    <row r="23" spans="1:8" ht="14" x14ac:dyDescent="0.15">
      <c r="A23" s="8"/>
      <c r="B23" s="23" t="s">
        <v>384</v>
      </c>
      <c r="C23" s="100"/>
      <c r="D23" s="100"/>
      <c r="E23" s="63"/>
      <c r="F23" s="106">
        <f>SUM(F21:F22)</f>
        <v>0</v>
      </c>
      <c r="G23" s="106"/>
      <c r="H23" s="106">
        <f t="shared" ref="H23" si="6">SUM(H21:H22)</f>
        <v>0</v>
      </c>
    </row>
    <row r="24" spans="1:8" x14ac:dyDescent="0.15">
      <c r="A24" s="8"/>
      <c r="B24" s="8"/>
      <c r="C24" s="8"/>
      <c r="D24" s="8"/>
      <c r="E24" s="67"/>
      <c r="F24" s="121"/>
      <c r="G24" s="121"/>
      <c r="H24" s="121"/>
    </row>
    <row r="25" spans="1:8" ht="14" x14ac:dyDescent="0.15">
      <c r="A25" s="119" t="s">
        <v>84</v>
      </c>
      <c r="B25" s="12" t="s">
        <v>295</v>
      </c>
      <c r="C25" s="10" t="s">
        <v>224</v>
      </c>
      <c r="D25" s="10" t="s">
        <v>225</v>
      </c>
      <c r="E25" s="122"/>
      <c r="F25" s="122"/>
      <c r="G25" s="122"/>
      <c r="H25" s="122"/>
    </row>
    <row r="26" spans="1:8" ht="14" x14ac:dyDescent="0.15">
      <c r="A26" s="11" t="s">
        <v>85</v>
      </c>
      <c r="B26" s="100" t="s">
        <v>296</v>
      </c>
      <c r="C26" s="65">
        <f>F8</f>
        <v>0</v>
      </c>
      <c r="D26" s="65">
        <f>H8</f>
        <v>0</v>
      </c>
      <c r="E26" s="16"/>
      <c r="F26" s="16"/>
      <c r="G26" s="16"/>
      <c r="H26" s="123"/>
    </row>
    <row r="27" spans="1:8" ht="14" x14ac:dyDescent="0.15">
      <c r="A27" s="11" t="s">
        <v>86</v>
      </c>
      <c r="B27" s="100" t="s">
        <v>297</v>
      </c>
      <c r="C27" s="65">
        <f>F12</f>
        <v>0</v>
      </c>
      <c r="D27" s="65">
        <f>H12</f>
        <v>0</v>
      </c>
      <c r="E27" s="16"/>
      <c r="F27" s="16"/>
      <c r="G27" s="16"/>
      <c r="H27" s="123"/>
    </row>
    <row r="28" spans="1:8" ht="14" x14ac:dyDescent="0.15">
      <c r="A28" s="11" t="s">
        <v>87</v>
      </c>
      <c r="B28" s="100" t="s">
        <v>298</v>
      </c>
      <c r="C28" s="65">
        <f>F19</f>
        <v>0</v>
      </c>
      <c r="D28" s="65">
        <f>H19</f>
        <v>0</v>
      </c>
      <c r="E28" s="16"/>
      <c r="F28" s="16"/>
      <c r="G28" s="16"/>
      <c r="H28" s="123"/>
    </row>
    <row r="29" spans="1:8" ht="14" x14ac:dyDescent="0.15">
      <c r="A29" s="11" t="s">
        <v>88</v>
      </c>
      <c r="B29" s="100" t="s">
        <v>299</v>
      </c>
      <c r="C29" s="65">
        <f>F23</f>
        <v>0</v>
      </c>
      <c r="D29" s="65">
        <f>H23</f>
        <v>0</v>
      </c>
      <c r="E29" s="16"/>
      <c r="F29" s="16"/>
      <c r="G29" s="16"/>
      <c r="H29" s="123"/>
    </row>
    <row r="30" spans="1:8" ht="14" x14ac:dyDescent="0.15">
      <c r="A30" s="7"/>
      <c r="B30" s="36" t="s">
        <v>375</v>
      </c>
      <c r="C30" s="65">
        <f>SUM(C26:C29)</f>
        <v>0</v>
      </c>
      <c r="D30" s="65">
        <f>SUM(D26:D29)</f>
        <v>0</v>
      </c>
      <c r="E30" s="16"/>
      <c r="F30" s="122"/>
      <c r="G30" s="16"/>
      <c r="H30" s="123"/>
    </row>
  </sheetData>
  <sheetProtection algorithmName="SHA-512" hashValue="Fl+lHHxsNf2CqEaP22DhQM1Rvbf6xo3NBv2TPN/FcFqGSds1rDldmteFD9KGlcqLs53yt161fex3V9xLu4lang==" saltValue="qIJ9XHfe6lqUqU6zu8+mqg==" spinCount="100000" sheet="1" objects="1" scenarios="1"/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zoomScale="62" zoomScaleNormal="62" workbookViewId="0">
      <selection activeCell="F36" sqref="F36"/>
    </sheetView>
  </sheetViews>
  <sheetFormatPr baseColWidth="10" defaultColWidth="9" defaultRowHeight="13" x14ac:dyDescent="0.15"/>
  <cols>
    <col min="1" max="1" width="13.59765625" style="6" customWidth="1"/>
    <col min="2" max="2" width="86" style="6" customWidth="1"/>
    <col min="3" max="4" width="24.3984375" style="6" customWidth="1"/>
    <col min="5" max="5" width="35.19921875" style="6" customWidth="1"/>
    <col min="6" max="6" width="32.19921875" style="6" customWidth="1"/>
    <col min="7" max="7" width="39" style="6" customWidth="1"/>
    <col min="8" max="8" width="34.3984375" style="6" customWidth="1"/>
    <col min="9" max="9" width="5.796875" style="6" customWidth="1"/>
    <col min="10" max="16384" width="9" style="6"/>
  </cols>
  <sheetData>
    <row r="1" spans="1:8" s="27" customFormat="1" ht="22.5" customHeight="1" x14ac:dyDescent="0.15">
      <c r="A1" s="166" t="s">
        <v>221</v>
      </c>
      <c r="B1" s="166"/>
      <c r="C1" s="166"/>
      <c r="D1" s="166"/>
      <c r="E1" s="166"/>
      <c r="F1" s="166"/>
      <c r="G1" s="166"/>
      <c r="H1" s="166"/>
    </row>
    <row r="2" spans="1:8" s="27" customFormat="1" ht="14" x14ac:dyDescent="0.15">
      <c r="A2" s="34" t="s">
        <v>247</v>
      </c>
      <c r="B2" s="34" t="s">
        <v>220</v>
      </c>
      <c r="C2" s="34" t="s">
        <v>219</v>
      </c>
      <c r="D2" s="34" t="s">
        <v>188</v>
      </c>
      <c r="E2" s="34" t="s">
        <v>217</v>
      </c>
      <c r="F2" s="34" t="s">
        <v>248</v>
      </c>
      <c r="G2" s="34" t="s">
        <v>218</v>
      </c>
      <c r="H2" s="34" t="s">
        <v>249</v>
      </c>
    </row>
    <row r="3" spans="1:8" s="27" customFormat="1" ht="14" x14ac:dyDescent="0.15">
      <c r="A3" s="127"/>
      <c r="B3" s="128" t="s">
        <v>317</v>
      </c>
      <c r="C3" s="127"/>
      <c r="D3" s="127"/>
      <c r="E3" s="124"/>
      <c r="F3" s="127"/>
      <c r="G3" s="127"/>
      <c r="H3" s="127"/>
    </row>
    <row r="4" spans="1:8" ht="14" x14ac:dyDescent="0.15">
      <c r="A4" s="129">
        <v>3</v>
      </c>
      <c r="B4" s="12" t="s">
        <v>309</v>
      </c>
      <c r="C4" s="130"/>
      <c r="D4" s="11"/>
      <c r="E4" s="64"/>
      <c r="F4" s="118"/>
      <c r="G4" s="118"/>
      <c r="H4" s="118"/>
    </row>
    <row r="5" spans="1:8" ht="14" x14ac:dyDescent="0.15">
      <c r="A5" s="11" t="s">
        <v>92</v>
      </c>
      <c r="B5" s="23" t="s">
        <v>310</v>
      </c>
      <c r="C5" s="8"/>
      <c r="D5" s="8"/>
      <c r="E5" s="67"/>
      <c r="F5" s="121"/>
      <c r="G5" s="121"/>
      <c r="H5" s="121"/>
    </row>
    <row r="6" spans="1:8" ht="31.5" customHeight="1" x14ac:dyDescent="0.15">
      <c r="A6" s="119" t="s">
        <v>93</v>
      </c>
      <c r="B6" s="23" t="s">
        <v>101</v>
      </c>
      <c r="C6" s="15" t="s">
        <v>2</v>
      </c>
      <c r="D6" s="24">
        <v>1</v>
      </c>
      <c r="E6" s="62"/>
      <c r="F6" s="35">
        <f>D6*E6</f>
        <v>0</v>
      </c>
      <c r="G6" s="35">
        <f>E6*1.2</f>
        <v>0</v>
      </c>
      <c r="H6" s="35">
        <f>D6*G6</f>
        <v>0</v>
      </c>
    </row>
    <row r="7" spans="1:8" ht="14" x14ac:dyDescent="0.15">
      <c r="A7" s="11" t="s">
        <v>92</v>
      </c>
      <c r="B7" s="131" t="s">
        <v>321</v>
      </c>
      <c r="C7" s="22"/>
      <c r="D7" s="22"/>
      <c r="E7" s="63"/>
      <c r="F7" s="37">
        <f>SUM(F6)</f>
        <v>0</v>
      </c>
      <c r="G7" s="37"/>
      <c r="H7" s="37">
        <f t="shared" ref="H7" si="0">SUM(H6)</f>
        <v>0</v>
      </c>
    </row>
    <row r="8" spans="1:8" ht="14" x14ac:dyDescent="0.15">
      <c r="A8" s="129">
        <v>4</v>
      </c>
      <c r="B8" s="19" t="s">
        <v>316</v>
      </c>
      <c r="C8" s="22"/>
      <c r="D8" s="22"/>
      <c r="E8" s="63"/>
      <c r="F8" s="35"/>
      <c r="G8" s="35"/>
      <c r="H8" s="35"/>
    </row>
    <row r="9" spans="1:8" ht="14" x14ac:dyDescent="0.15">
      <c r="A9" s="11" t="s">
        <v>94</v>
      </c>
      <c r="B9" s="20" t="s">
        <v>89</v>
      </c>
      <c r="C9" s="22"/>
      <c r="D9" s="22"/>
      <c r="E9" s="63"/>
      <c r="F9" s="35"/>
      <c r="G9" s="35"/>
      <c r="H9" s="35"/>
    </row>
    <row r="10" spans="1:8" ht="56" x14ac:dyDescent="0.15">
      <c r="A10" s="119" t="s">
        <v>95</v>
      </c>
      <c r="B10" s="23" t="s">
        <v>187</v>
      </c>
      <c r="C10" s="15" t="s">
        <v>90</v>
      </c>
      <c r="D10" s="24">
        <v>15</v>
      </c>
      <c r="E10" s="125"/>
      <c r="F10" s="35">
        <f t="shared" ref="F10:F16" si="1">D10*E10</f>
        <v>0</v>
      </c>
      <c r="G10" s="35">
        <f t="shared" ref="G10:G16" si="2">E10*1.2</f>
        <v>0</v>
      </c>
      <c r="H10" s="35">
        <f t="shared" ref="H10:H16" si="3">D10*G10</f>
        <v>0</v>
      </c>
    </row>
    <row r="11" spans="1:8" ht="140" x14ac:dyDescent="0.15">
      <c r="A11" s="119" t="s">
        <v>96</v>
      </c>
      <c r="B11" s="23" t="s">
        <v>186</v>
      </c>
      <c r="C11" s="15" t="s">
        <v>90</v>
      </c>
      <c r="D11" s="24">
        <v>6</v>
      </c>
      <c r="E11" s="125"/>
      <c r="F11" s="35">
        <f t="shared" si="1"/>
        <v>0</v>
      </c>
      <c r="G11" s="35">
        <f t="shared" si="2"/>
        <v>0</v>
      </c>
      <c r="H11" s="35">
        <f t="shared" si="3"/>
        <v>0</v>
      </c>
    </row>
    <row r="12" spans="1:8" ht="84" x14ac:dyDescent="0.15">
      <c r="A12" s="119" t="s">
        <v>97</v>
      </c>
      <c r="B12" s="12" t="s">
        <v>311</v>
      </c>
      <c r="C12" s="15" t="s">
        <v>90</v>
      </c>
      <c r="D12" s="24">
        <v>3</v>
      </c>
      <c r="E12" s="125"/>
      <c r="F12" s="35">
        <f t="shared" si="1"/>
        <v>0</v>
      </c>
      <c r="G12" s="35">
        <f t="shared" si="2"/>
        <v>0</v>
      </c>
      <c r="H12" s="35">
        <f t="shared" si="3"/>
        <v>0</v>
      </c>
    </row>
    <row r="13" spans="1:8" ht="14" x14ac:dyDescent="0.15">
      <c r="A13" s="11" t="s">
        <v>94</v>
      </c>
      <c r="B13" s="105" t="s">
        <v>320</v>
      </c>
      <c r="C13" s="22"/>
      <c r="D13" s="22"/>
      <c r="E13" s="63"/>
      <c r="F13" s="37">
        <f>SUM(F10:F12)</f>
        <v>0</v>
      </c>
      <c r="G13" s="37"/>
      <c r="H13" s="37">
        <f>SUM(H10:H12)</f>
        <v>0</v>
      </c>
    </row>
    <row r="14" spans="1:8" ht="14" x14ac:dyDescent="0.15">
      <c r="A14" s="11" t="s">
        <v>98</v>
      </c>
      <c r="B14" s="12" t="s">
        <v>312</v>
      </c>
      <c r="C14" s="22"/>
      <c r="D14" s="22"/>
      <c r="E14" s="63"/>
      <c r="F14" s="35"/>
      <c r="G14" s="35"/>
      <c r="H14" s="35"/>
    </row>
    <row r="15" spans="1:8" ht="14" x14ac:dyDescent="0.15">
      <c r="A15" s="119" t="s">
        <v>99</v>
      </c>
      <c r="B15" s="12" t="s">
        <v>313</v>
      </c>
      <c r="C15" s="15" t="s">
        <v>91</v>
      </c>
      <c r="D15" s="24">
        <v>40</v>
      </c>
      <c r="E15" s="125"/>
      <c r="F15" s="35">
        <f t="shared" si="1"/>
        <v>0</v>
      </c>
      <c r="G15" s="35">
        <f t="shared" si="2"/>
        <v>0</v>
      </c>
      <c r="H15" s="35">
        <f t="shared" si="3"/>
        <v>0</v>
      </c>
    </row>
    <row r="16" spans="1:8" ht="14" x14ac:dyDescent="0.15">
      <c r="A16" s="119" t="s">
        <v>100</v>
      </c>
      <c r="B16" s="12" t="s">
        <v>314</v>
      </c>
      <c r="C16" s="15" t="s">
        <v>90</v>
      </c>
      <c r="D16" s="24">
        <v>3</v>
      </c>
      <c r="E16" s="125"/>
      <c r="F16" s="35">
        <f t="shared" si="1"/>
        <v>0</v>
      </c>
      <c r="G16" s="35">
        <f t="shared" si="2"/>
        <v>0</v>
      </c>
      <c r="H16" s="35">
        <f t="shared" si="3"/>
        <v>0</v>
      </c>
    </row>
    <row r="17" spans="1:9" ht="14" x14ac:dyDescent="0.15">
      <c r="A17" s="11" t="s">
        <v>98</v>
      </c>
      <c r="B17" s="100" t="s">
        <v>315</v>
      </c>
      <c r="C17" s="22"/>
      <c r="D17" s="22"/>
      <c r="E17" s="63"/>
      <c r="F17" s="106">
        <f>SUM(F15:F16)</f>
        <v>0</v>
      </c>
      <c r="G17" s="106"/>
      <c r="H17" s="106">
        <f t="shared" ref="H17" si="4">SUM(H15:H16)</f>
        <v>0</v>
      </c>
    </row>
    <row r="18" spans="1:9" x14ac:dyDescent="0.15">
      <c r="A18" s="8"/>
      <c r="B18" s="127"/>
      <c r="C18" s="127"/>
      <c r="D18" s="127"/>
      <c r="E18" s="126"/>
      <c r="F18" s="132"/>
      <c r="G18" s="132"/>
      <c r="H18" s="132"/>
    </row>
    <row r="19" spans="1:9" ht="14" x14ac:dyDescent="0.15">
      <c r="A19" s="7"/>
      <c r="B19" s="12" t="s">
        <v>295</v>
      </c>
      <c r="C19" s="10" t="s">
        <v>224</v>
      </c>
      <c r="D19" s="10" t="s">
        <v>225</v>
      </c>
      <c r="E19" s="16"/>
      <c r="F19" s="16"/>
      <c r="G19" s="16"/>
      <c r="H19" s="123"/>
    </row>
    <row r="20" spans="1:9" ht="14" x14ac:dyDescent="0.15">
      <c r="A20" s="8"/>
      <c r="B20" s="131" t="s">
        <v>322</v>
      </c>
      <c r="C20" s="133">
        <f>F7</f>
        <v>0</v>
      </c>
      <c r="D20" s="133">
        <f>H7</f>
        <v>0</v>
      </c>
      <c r="E20" s="122"/>
      <c r="F20" s="122"/>
      <c r="G20" s="122"/>
      <c r="H20" s="122"/>
    </row>
    <row r="21" spans="1:9" ht="14" x14ac:dyDescent="0.15">
      <c r="A21" s="8"/>
      <c r="B21" s="131" t="s">
        <v>323</v>
      </c>
      <c r="C21" s="133">
        <f>F13</f>
        <v>0</v>
      </c>
      <c r="D21" s="133">
        <f>H13</f>
        <v>0</v>
      </c>
      <c r="E21" s="122"/>
      <c r="F21" s="122"/>
      <c r="G21" s="122"/>
      <c r="H21" s="122"/>
    </row>
    <row r="22" spans="1:9" ht="14" x14ac:dyDescent="0.15">
      <c r="A22" s="8"/>
      <c r="B22" s="131" t="s">
        <v>324</v>
      </c>
      <c r="C22" s="133">
        <f>F17</f>
        <v>0</v>
      </c>
      <c r="D22" s="133">
        <f>H17</f>
        <v>0</v>
      </c>
      <c r="E22" s="122"/>
      <c r="F22" s="122"/>
      <c r="G22" s="122"/>
      <c r="H22" s="122"/>
    </row>
    <row r="23" spans="1:9" ht="14" x14ac:dyDescent="0.15">
      <c r="A23" s="8"/>
      <c r="B23" s="36" t="s">
        <v>375</v>
      </c>
      <c r="C23" s="133">
        <f>SUM(C20:C22)</f>
        <v>0</v>
      </c>
      <c r="D23" s="133">
        <f>SUM(D20:D22)</f>
        <v>0</v>
      </c>
      <c r="E23" s="122"/>
      <c r="F23" s="122"/>
      <c r="G23" s="122"/>
      <c r="H23" s="122"/>
    </row>
    <row r="24" spans="1:9" x14ac:dyDescent="0.15">
      <c r="A24" s="16"/>
      <c r="B24" s="16"/>
      <c r="C24" s="68"/>
      <c r="D24" s="68"/>
      <c r="E24" s="16"/>
      <c r="F24" s="16"/>
      <c r="G24" s="16"/>
      <c r="H24" s="16"/>
      <c r="I24" s="16"/>
    </row>
  </sheetData>
  <sheetProtection algorithmName="SHA-512" hashValue="EQB9kzo/78b6GyrimiH1jZV0S7pXJFlxtF4edxwsGq5AF3aD6LEJQlS0nZfir+qjMbjH8R8tepp62e2iBv0dRQ==" saltValue="1HVRiMv6C1i39UraF3n+iQ==" spinCount="100000" sheet="1" objects="1" scenarios="1"/>
  <mergeCells count="1">
    <mergeCell ref="A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1"/>
  <sheetViews>
    <sheetView topLeftCell="A43" zoomScale="82" zoomScaleNormal="82" workbookViewId="0">
      <selection activeCell="G21" sqref="G21"/>
    </sheetView>
  </sheetViews>
  <sheetFormatPr baseColWidth="10" defaultColWidth="9" defaultRowHeight="13" x14ac:dyDescent="0.15"/>
  <cols>
    <col min="1" max="1" width="18.3984375" style="6" customWidth="1"/>
    <col min="2" max="2" width="97.19921875" style="6" customWidth="1"/>
    <col min="3" max="3" width="28.19921875" style="29" customWidth="1"/>
    <col min="4" max="4" width="29.3984375" style="31" customWidth="1"/>
    <col min="5" max="5" width="33.59765625" style="29" customWidth="1"/>
    <col min="6" max="6" width="34.19921875" style="29" customWidth="1"/>
    <col min="7" max="7" width="35.796875" style="29" customWidth="1"/>
    <col min="8" max="8" width="39.796875" style="29" customWidth="1"/>
    <col min="9" max="16384" width="9" style="6"/>
  </cols>
  <sheetData>
    <row r="1" spans="1:8" ht="20.25" customHeight="1" x14ac:dyDescent="0.15">
      <c r="A1" s="166" t="s">
        <v>221</v>
      </c>
      <c r="B1" s="166"/>
      <c r="C1" s="166"/>
      <c r="D1" s="166"/>
      <c r="E1" s="166"/>
      <c r="F1" s="166"/>
      <c r="G1" s="166"/>
      <c r="H1" s="166"/>
    </row>
    <row r="2" spans="1:8" ht="20.25" customHeight="1" x14ac:dyDescent="0.15">
      <c r="A2" s="34" t="s">
        <v>247</v>
      </c>
      <c r="B2" s="34" t="s">
        <v>220</v>
      </c>
      <c r="C2" s="34" t="s">
        <v>219</v>
      </c>
      <c r="D2" s="34" t="s">
        <v>188</v>
      </c>
      <c r="E2" s="34" t="s">
        <v>217</v>
      </c>
      <c r="F2" s="34" t="s">
        <v>248</v>
      </c>
      <c r="G2" s="34" t="s">
        <v>218</v>
      </c>
      <c r="H2" s="34" t="s">
        <v>249</v>
      </c>
    </row>
    <row r="3" spans="1:8" ht="14" x14ac:dyDescent="0.15">
      <c r="A3" s="40">
        <v>1</v>
      </c>
      <c r="B3" s="11" t="s">
        <v>368</v>
      </c>
      <c r="C3" s="34"/>
      <c r="D3" s="34"/>
      <c r="E3" s="134"/>
      <c r="F3" s="34"/>
      <c r="G3" s="34"/>
      <c r="H3" s="34"/>
    </row>
    <row r="4" spans="1:8" ht="42" x14ac:dyDescent="0.15">
      <c r="A4" s="41">
        <v>1.1000000000000001</v>
      </c>
      <c r="B4" s="23" t="s">
        <v>200</v>
      </c>
      <c r="C4" s="15" t="s">
        <v>28</v>
      </c>
      <c r="D4" s="30">
        <v>100</v>
      </c>
      <c r="E4" s="62"/>
      <c r="F4" s="35">
        <f>D4*E4</f>
        <v>0</v>
      </c>
      <c r="G4" s="69">
        <f>E4*1.2</f>
        <v>0</v>
      </c>
      <c r="H4" s="69">
        <f>D4*G4</f>
        <v>0</v>
      </c>
    </row>
    <row r="5" spans="1:8" ht="42" x14ac:dyDescent="0.15">
      <c r="A5" s="41">
        <v>1.2</v>
      </c>
      <c r="B5" s="12" t="s">
        <v>332</v>
      </c>
      <c r="C5" s="15" t="s">
        <v>13</v>
      </c>
      <c r="D5" s="30">
        <v>1</v>
      </c>
      <c r="E5" s="62"/>
      <c r="F5" s="35">
        <f t="shared" ref="F5:F68" si="0">D5*E5</f>
        <v>0</v>
      </c>
      <c r="G5" s="69">
        <f t="shared" ref="G5:G68" si="1">E5*1.2</f>
        <v>0</v>
      </c>
      <c r="H5" s="69">
        <f t="shared" ref="H5:H68" si="2">D5*G5</f>
        <v>0</v>
      </c>
    </row>
    <row r="6" spans="1:8" ht="70" x14ac:dyDescent="0.15">
      <c r="A6" s="41">
        <v>1.3</v>
      </c>
      <c r="B6" s="23" t="s">
        <v>190</v>
      </c>
      <c r="C6" s="15" t="s">
        <v>13</v>
      </c>
      <c r="D6" s="30">
        <v>1</v>
      </c>
      <c r="E6" s="62"/>
      <c r="F6" s="35">
        <f>D6*E6</f>
        <v>0</v>
      </c>
      <c r="G6" s="69">
        <f t="shared" si="1"/>
        <v>0</v>
      </c>
      <c r="H6" s="69">
        <f t="shared" si="2"/>
        <v>0</v>
      </c>
    </row>
    <row r="7" spans="1:8" ht="70" x14ac:dyDescent="0.15">
      <c r="A7" s="41">
        <v>1.4</v>
      </c>
      <c r="B7" s="12" t="s">
        <v>333</v>
      </c>
      <c r="C7" s="15" t="s">
        <v>13</v>
      </c>
      <c r="D7" s="30">
        <v>4</v>
      </c>
      <c r="E7" s="62"/>
      <c r="F7" s="35">
        <f t="shared" si="0"/>
        <v>0</v>
      </c>
      <c r="G7" s="69">
        <f t="shared" si="1"/>
        <v>0</v>
      </c>
      <c r="H7" s="69">
        <f t="shared" si="2"/>
        <v>0</v>
      </c>
    </row>
    <row r="8" spans="1:8" ht="70" x14ac:dyDescent="0.15">
      <c r="A8" s="41">
        <v>1.5</v>
      </c>
      <c r="B8" s="12" t="s">
        <v>334</v>
      </c>
      <c r="C8" s="15" t="s">
        <v>13</v>
      </c>
      <c r="D8" s="30">
        <v>4</v>
      </c>
      <c r="E8" s="62"/>
      <c r="F8" s="35">
        <f t="shared" si="0"/>
        <v>0</v>
      </c>
      <c r="G8" s="69">
        <f t="shared" si="1"/>
        <v>0</v>
      </c>
      <c r="H8" s="69">
        <f t="shared" si="2"/>
        <v>0</v>
      </c>
    </row>
    <row r="9" spans="1:8" ht="42" x14ac:dyDescent="0.15">
      <c r="A9" s="41">
        <v>1.6</v>
      </c>
      <c r="B9" s="12" t="s">
        <v>335</v>
      </c>
      <c r="C9" s="15" t="s">
        <v>13</v>
      </c>
      <c r="D9" s="30">
        <v>8</v>
      </c>
      <c r="E9" s="62"/>
      <c r="F9" s="35">
        <f t="shared" si="0"/>
        <v>0</v>
      </c>
      <c r="G9" s="69">
        <f t="shared" si="1"/>
        <v>0</v>
      </c>
      <c r="H9" s="69">
        <f t="shared" si="2"/>
        <v>0</v>
      </c>
    </row>
    <row r="10" spans="1:8" ht="14" x14ac:dyDescent="0.15">
      <c r="A10" s="41">
        <v>1.7</v>
      </c>
      <c r="B10" s="12" t="s">
        <v>336</v>
      </c>
      <c r="C10" s="15" t="s">
        <v>13</v>
      </c>
      <c r="D10" s="30">
        <v>1</v>
      </c>
      <c r="E10" s="62"/>
      <c r="F10" s="35">
        <f t="shared" si="0"/>
        <v>0</v>
      </c>
      <c r="G10" s="69">
        <f t="shared" si="1"/>
        <v>0</v>
      </c>
      <c r="H10" s="69">
        <f t="shared" si="2"/>
        <v>0</v>
      </c>
    </row>
    <row r="11" spans="1:8" ht="98.25" customHeight="1" x14ac:dyDescent="0.15">
      <c r="A11" s="41">
        <v>1.8</v>
      </c>
      <c r="B11" s="12" t="s">
        <v>337</v>
      </c>
      <c r="C11" s="15" t="s">
        <v>13</v>
      </c>
      <c r="D11" s="30">
        <v>1</v>
      </c>
      <c r="E11" s="62"/>
      <c r="F11" s="35">
        <f t="shared" si="0"/>
        <v>0</v>
      </c>
      <c r="G11" s="69">
        <f t="shared" si="1"/>
        <v>0</v>
      </c>
      <c r="H11" s="69">
        <f t="shared" si="2"/>
        <v>0</v>
      </c>
    </row>
    <row r="12" spans="1:8" ht="29.25" customHeight="1" x14ac:dyDescent="0.15">
      <c r="A12" s="41">
        <v>1.9</v>
      </c>
      <c r="B12" s="12" t="s">
        <v>338</v>
      </c>
      <c r="C12" s="15" t="s">
        <v>13</v>
      </c>
      <c r="D12" s="30">
        <v>1</v>
      </c>
      <c r="E12" s="62"/>
      <c r="F12" s="35">
        <f t="shared" si="0"/>
        <v>0</v>
      </c>
      <c r="G12" s="69">
        <f t="shared" si="1"/>
        <v>0</v>
      </c>
      <c r="H12" s="69">
        <f t="shared" si="2"/>
        <v>0</v>
      </c>
    </row>
    <row r="13" spans="1:8" ht="116.25" customHeight="1" x14ac:dyDescent="0.15">
      <c r="A13" s="24">
        <v>1.1000000000000001</v>
      </c>
      <c r="B13" s="23" t="s">
        <v>191</v>
      </c>
      <c r="C13" s="15" t="s">
        <v>13</v>
      </c>
      <c r="D13" s="30">
        <v>1</v>
      </c>
      <c r="E13" s="62"/>
      <c r="F13" s="35">
        <f t="shared" si="0"/>
        <v>0</v>
      </c>
      <c r="G13" s="69">
        <f t="shared" si="1"/>
        <v>0</v>
      </c>
      <c r="H13" s="69">
        <f t="shared" si="2"/>
        <v>0</v>
      </c>
    </row>
    <row r="14" spans="1:8" ht="42" x14ac:dyDescent="0.15">
      <c r="A14" s="24">
        <v>1.1100000000000001</v>
      </c>
      <c r="B14" s="23" t="s">
        <v>192</v>
      </c>
      <c r="C14" s="15" t="s">
        <v>13</v>
      </c>
      <c r="D14" s="30">
        <v>1</v>
      </c>
      <c r="E14" s="62"/>
      <c r="F14" s="35">
        <f t="shared" si="0"/>
        <v>0</v>
      </c>
      <c r="G14" s="69">
        <f t="shared" si="1"/>
        <v>0</v>
      </c>
      <c r="H14" s="69">
        <f t="shared" si="2"/>
        <v>0</v>
      </c>
    </row>
    <row r="15" spans="1:8" ht="14" x14ac:dyDescent="0.15">
      <c r="A15" s="24"/>
      <c r="B15" s="20" t="s">
        <v>325</v>
      </c>
      <c r="C15" s="15"/>
      <c r="D15" s="30"/>
      <c r="E15" s="62"/>
      <c r="F15" s="37">
        <f>SUM(F4:F14)</f>
        <v>0</v>
      </c>
      <c r="G15" s="37"/>
      <c r="H15" s="37">
        <f t="shared" ref="H15" si="3">SUM(H4:H14)</f>
        <v>0</v>
      </c>
    </row>
    <row r="16" spans="1:8" ht="14" x14ac:dyDescent="0.15">
      <c r="A16" s="40">
        <v>2</v>
      </c>
      <c r="B16" s="20" t="s">
        <v>369</v>
      </c>
      <c r="C16" s="7"/>
      <c r="D16" s="22"/>
      <c r="E16" s="63"/>
      <c r="F16" s="35"/>
      <c r="G16" s="69"/>
      <c r="H16" s="69"/>
    </row>
    <row r="17" spans="1:8" ht="112" x14ac:dyDescent="0.15">
      <c r="A17" s="41">
        <v>2.1</v>
      </c>
      <c r="B17" s="23" t="s">
        <v>193</v>
      </c>
      <c r="C17" s="15" t="s">
        <v>13</v>
      </c>
      <c r="D17" s="30">
        <v>1</v>
      </c>
      <c r="E17" s="62"/>
      <c r="F17" s="35">
        <f t="shared" si="0"/>
        <v>0</v>
      </c>
      <c r="G17" s="69">
        <f t="shared" si="1"/>
        <v>0</v>
      </c>
      <c r="H17" s="69">
        <f t="shared" si="2"/>
        <v>0</v>
      </c>
    </row>
    <row r="18" spans="1:8" ht="28" x14ac:dyDescent="0.15">
      <c r="A18" s="41">
        <v>2.2000000000000002</v>
      </c>
      <c r="B18" s="12" t="s">
        <v>340</v>
      </c>
      <c r="C18" s="15" t="s">
        <v>13</v>
      </c>
      <c r="D18" s="30">
        <v>1</v>
      </c>
      <c r="E18" s="62"/>
      <c r="F18" s="35">
        <f t="shared" si="0"/>
        <v>0</v>
      </c>
      <c r="G18" s="69">
        <f t="shared" si="1"/>
        <v>0</v>
      </c>
      <c r="H18" s="69">
        <f t="shared" si="2"/>
        <v>0</v>
      </c>
    </row>
    <row r="19" spans="1:8" ht="42" x14ac:dyDescent="0.15">
      <c r="A19" s="41">
        <v>2.2999999999999998</v>
      </c>
      <c r="B19" s="23" t="s">
        <v>194</v>
      </c>
      <c r="C19" s="15" t="s">
        <v>13</v>
      </c>
      <c r="D19" s="30">
        <v>1</v>
      </c>
      <c r="E19" s="62"/>
      <c r="F19" s="35">
        <f t="shared" si="0"/>
        <v>0</v>
      </c>
      <c r="G19" s="69">
        <f t="shared" si="1"/>
        <v>0</v>
      </c>
      <c r="H19" s="69">
        <f t="shared" si="2"/>
        <v>0</v>
      </c>
    </row>
    <row r="20" spans="1:8" ht="42" x14ac:dyDescent="0.15">
      <c r="A20" s="41">
        <v>2.4</v>
      </c>
      <c r="B20" s="23" t="s">
        <v>195</v>
      </c>
      <c r="C20" s="15" t="s">
        <v>13</v>
      </c>
      <c r="D20" s="30">
        <v>25</v>
      </c>
      <c r="E20" s="62"/>
      <c r="F20" s="35">
        <f t="shared" si="0"/>
        <v>0</v>
      </c>
      <c r="G20" s="69">
        <f t="shared" si="1"/>
        <v>0</v>
      </c>
      <c r="H20" s="69">
        <f t="shared" si="2"/>
        <v>0</v>
      </c>
    </row>
    <row r="21" spans="1:8" ht="70" x14ac:dyDescent="0.15">
      <c r="A21" s="41">
        <v>2.5</v>
      </c>
      <c r="B21" s="23" t="s">
        <v>196</v>
      </c>
      <c r="C21" s="15" t="s">
        <v>13</v>
      </c>
      <c r="D21" s="30">
        <v>20</v>
      </c>
      <c r="E21" s="62"/>
      <c r="F21" s="35">
        <f t="shared" si="0"/>
        <v>0</v>
      </c>
      <c r="G21" s="69">
        <f t="shared" si="1"/>
        <v>0</v>
      </c>
      <c r="H21" s="69">
        <f t="shared" si="2"/>
        <v>0</v>
      </c>
    </row>
    <row r="22" spans="1:8" ht="98" x14ac:dyDescent="0.15">
      <c r="A22" s="41">
        <v>2.6</v>
      </c>
      <c r="B22" s="23" t="s">
        <v>197</v>
      </c>
      <c r="C22" s="26" t="s">
        <v>13</v>
      </c>
      <c r="D22" s="30">
        <v>5</v>
      </c>
      <c r="E22" s="62"/>
      <c r="F22" s="35">
        <f t="shared" si="0"/>
        <v>0</v>
      </c>
      <c r="G22" s="69">
        <f t="shared" si="1"/>
        <v>0</v>
      </c>
      <c r="H22" s="69">
        <f t="shared" si="2"/>
        <v>0</v>
      </c>
    </row>
    <row r="23" spans="1:8" ht="42" x14ac:dyDescent="0.15">
      <c r="A23" s="41">
        <v>2.7</v>
      </c>
      <c r="B23" s="23" t="s">
        <v>201</v>
      </c>
      <c r="C23" s="15" t="s">
        <v>13</v>
      </c>
      <c r="D23" s="30">
        <v>4</v>
      </c>
      <c r="E23" s="62"/>
      <c r="F23" s="35">
        <f t="shared" si="0"/>
        <v>0</v>
      </c>
      <c r="G23" s="69">
        <f t="shared" si="1"/>
        <v>0</v>
      </c>
      <c r="H23" s="69">
        <f t="shared" si="2"/>
        <v>0</v>
      </c>
    </row>
    <row r="24" spans="1:8" ht="51" customHeight="1" x14ac:dyDescent="0.15">
      <c r="A24" s="41">
        <v>2.8</v>
      </c>
      <c r="B24" s="12" t="s">
        <v>341</v>
      </c>
      <c r="C24" s="18" t="s">
        <v>13</v>
      </c>
      <c r="D24" s="30">
        <v>1</v>
      </c>
      <c r="E24" s="62"/>
      <c r="F24" s="35">
        <f t="shared" si="0"/>
        <v>0</v>
      </c>
      <c r="G24" s="69">
        <f t="shared" si="1"/>
        <v>0</v>
      </c>
      <c r="H24" s="69">
        <f t="shared" si="2"/>
        <v>0</v>
      </c>
    </row>
    <row r="25" spans="1:8" ht="14" x14ac:dyDescent="0.15">
      <c r="A25" s="41">
        <v>2.9</v>
      </c>
      <c r="B25" s="12" t="s">
        <v>342</v>
      </c>
      <c r="C25" s="15" t="s">
        <v>13</v>
      </c>
      <c r="D25" s="30">
        <v>4</v>
      </c>
      <c r="E25" s="62"/>
      <c r="F25" s="35">
        <f t="shared" si="0"/>
        <v>0</v>
      </c>
      <c r="G25" s="69">
        <f t="shared" si="1"/>
        <v>0</v>
      </c>
      <c r="H25" s="69">
        <f t="shared" si="2"/>
        <v>0</v>
      </c>
    </row>
    <row r="26" spans="1:8" ht="14" x14ac:dyDescent="0.15">
      <c r="A26" s="24">
        <v>2.1</v>
      </c>
      <c r="B26" s="12" t="s">
        <v>343</v>
      </c>
      <c r="C26" s="15" t="s">
        <v>13</v>
      </c>
      <c r="D26" s="30">
        <v>1</v>
      </c>
      <c r="E26" s="62"/>
      <c r="F26" s="35">
        <f t="shared" si="0"/>
        <v>0</v>
      </c>
      <c r="G26" s="69">
        <f t="shared" si="1"/>
        <v>0</v>
      </c>
      <c r="H26" s="69">
        <f t="shared" si="2"/>
        <v>0</v>
      </c>
    </row>
    <row r="27" spans="1:8" ht="14" x14ac:dyDescent="0.15">
      <c r="A27" s="24">
        <v>2.11</v>
      </c>
      <c r="B27" s="12" t="s">
        <v>344</v>
      </c>
      <c r="C27" s="15" t="s">
        <v>28</v>
      </c>
      <c r="D27" s="30">
        <v>500</v>
      </c>
      <c r="E27" s="62"/>
      <c r="F27" s="35">
        <f t="shared" si="0"/>
        <v>0</v>
      </c>
      <c r="G27" s="69">
        <f t="shared" si="1"/>
        <v>0</v>
      </c>
      <c r="H27" s="69">
        <f t="shared" si="2"/>
        <v>0</v>
      </c>
    </row>
    <row r="28" spans="1:8" ht="14" x14ac:dyDescent="0.15">
      <c r="A28" s="24">
        <v>2.12</v>
      </c>
      <c r="B28" s="12" t="s">
        <v>345</v>
      </c>
      <c r="C28" s="15" t="s">
        <v>28</v>
      </c>
      <c r="D28" s="30">
        <v>500</v>
      </c>
      <c r="E28" s="62"/>
      <c r="F28" s="35">
        <f t="shared" si="0"/>
        <v>0</v>
      </c>
      <c r="G28" s="69">
        <f t="shared" si="1"/>
        <v>0</v>
      </c>
      <c r="H28" s="69">
        <f t="shared" si="2"/>
        <v>0</v>
      </c>
    </row>
    <row r="29" spans="1:8" ht="14" x14ac:dyDescent="0.15">
      <c r="A29" s="24"/>
      <c r="B29" s="19" t="s">
        <v>326</v>
      </c>
      <c r="C29" s="15"/>
      <c r="D29" s="30"/>
      <c r="E29" s="62"/>
      <c r="F29" s="37">
        <f>SUM(F17:F28)</f>
        <v>0</v>
      </c>
      <c r="G29" s="37"/>
      <c r="H29" s="37">
        <f t="shared" ref="H29" si="4">SUM(H17:H28)</f>
        <v>0</v>
      </c>
    </row>
    <row r="30" spans="1:8" ht="14" x14ac:dyDescent="0.15">
      <c r="A30" s="40">
        <v>3</v>
      </c>
      <c r="B30" s="20" t="s">
        <v>370</v>
      </c>
      <c r="C30" s="7"/>
      <c r="D30" s="22"/>
      <c r="E30" s="63"/>
      <c r="F30" s="35"/>
      <c r="G30" s="69"/>
      <c r="H30" s="69"/>
    </row>
    <row r="31" spans="1:8" ht="14" x14ac:dyDescent="0.15">
      <c r="A31" s="41">
        <v>3.1</v>
      </c>
      <c r="B31" s="12" t="s">
        <v>347</v>
      </c>
      <c r="C31" s="15" t="s">
        <v>13</v>
      </c>
      <c r="D31" s="30">
        <v>8</v>
      </c>
      <c r="E31" s="62"/>
      <c r="F31" s="35">
        <f t="shared" si="0"/>
        <v>0</v>
      </c>
      <c r="G31" s="69">
        <f t="shared" si="1"/>
        <v>0</v>
      </c>
      <c r="H31" s="69">
        <f t="shared" si="2"/>
        <v>0</v>
      </c>
    </row>
    <row r="32" spans="1:8" ht="14" x14ac:dyDescent="0.15">
      <c r="A32" s="41">
        <v>3.2</v>
      </c>
      <c r="B32" s="23" t="s">
        <v>202</v>
      </c>
      <c r="C32" s="15" t="s">
        <v>13</v>
      </c>
      <c r="D32" s="30">
        <v>2</v>
      </c>
      <c r="E32" s="62"/>
      <c r="F32" s="35">
        <f t="shared" si="0"/>
        <v>0</v>
      </c>
      <c r="G32" s="69">
        <f t="shared" si="1"/>
        <v>0</v>
      </c>
      <c r="H32" s="69">
        <f t="shared" si="2"/>
        <v>0</v>
      </c>
    </row>
    <row r="33" spans="1:8" ht="14" x14ac:dyDescent="0.15">
      <c r="A33" s="41">
        <v>3.3</v>
      </c>
      <c r="B33" s="23" t="s">
        <v>203</v>
      </c>
      <c r="C33" s="15" t="s">
        <v>28</v>
      </c>
      <c r="D33" s="30">
        <v>305</v>
      </c>
      <c r="E33" s="62"/>
      <c r="F33" s="35">
        <f t="shared" si="0"/>
        <v>0</v>
      </c>
      <c r="G33" s="69">
        <f t="shared" si="1"/>
        <v>0</v>
      </c>
      <c r="H33" s="69">
        <f t="shared" si="2"/>
        <v>0</v>
      </c>
    </row>
    <row r="34" spans="1:8" ht="14" x14ac:dyDescent="0.15">
      <c r="A34" s="41">
        <v>3.4</v>
      </c>
      <c r="B34" s="12" t="s">
        <v>348</v>
      </c>
      <c r="C34" s="15" t="s">
        <v>189</v>
      </c>
      <c r="D34" s="30">
        <v>1</v>
      </c>
      <c r="E34" s="62"/>
      <c r="F34" s="35">
        <f t="shared" si="0"/>
        <v>0</v>
      </c>
      <c r="G34" s="69">
        <f t="shared" si="1"/>
        <v>0</v>
      </c>
      <c r="H34" s="69">
        <f t="shared" si="2"/>
        <v>0</v>
      </c>
    </row>
    <row r="35" spans="1:8" ht="14" x14ac:dyDescent="0.15">
      <c r="A35" s="41"/>
      <c r="B35" s="19" t="s">
        <v>327</v>
      </c>
      <c r="C35" s="15"/>
      <c r="D35" s="30"/>
      <c r="E35" s="62"/>
      <c r="F35" s="37">
        <f>SUM(F31:F34)</f>
        <v>0</v>
      </c>
      <c r="G35" s="37"/>
      <c r="H35" s="37">
        <f t="shared" ref="H35" si="5">SUM(H31:H34)</f>
        <v>0</v>
      </c>
    </row>
    <row r="36" spans="1:8" ht="14" x14ac:dyDescent="0.15">
      <c r="A36" s="40">
        <v>4</v>
      </c>
      <c r="B36" s="20" t="s">
        <v>371</v>
      </c>
      <c r="C36" s="7"/>
      <c r="D36" s="22"/>
      <c r="E36" s="63"/>
      <c r="F36" s="35"/>
      <c r="G36" s="69"/>
      <c r="H36" s="69"/>
    </row>
    <row r="37" spans="1:8" ht="42" x14ac:dyDescent="0.15">
      <c r="A37" s="41">
        <v>4.0999999999999996</v>
      </c>
      <c r="B37" s="12" t="s">
        <v>350</v>
      </c>
      <c r="C37" s="15" t="s">
        <v>13</v>
      </c>
      <c r="D37" s="30">
        <v>10</v>
      </c>
      <c r="E37" s="62"/>
      <c r="F37" s="35">
        <f t="shared" si="0"/>
        <v>0</v>
      </c>
      <c r="G37" s="69">
        <f t="shared" si="1"/>
        <v>0</v>
      </c>
      <c r="H37" s="69">
        <f t="shared" si="2"/>
        <v>0</v>
      </c>
    </row>
    <row r="38" spans="1:8" ht="42" x14ac:dyDescent="0.15">
      <c r="A38" s="41">
        <v>4.2</v>
      </c>
      <c r="B38" s="23" t="s">
        <v>206</v>
      </c>
      <c r="C38" s="15" t="s">
        <v>13</v>
      </c>
      <c r="D38" s="30">
        <v>50</v>
      </c>
      <c r="E38" s="62"/>
      <c r="F38" s="35">
        <f t="shared" si="0"/>
        <v>0</v>
      </c>
      <c r="G38" s="69">
        <f t="shared" si="1"/>
        <v>0</v>
      </c>
      <c r="H38" s="69">
        <f t="shared" si="2"/>
        <v>0</v>
      </c>
    </row>
    <row r="39" spans="1:8" ht="42" x14ac:dyDescent="0.15">
      <c r="A39" s="41">
        <v>4.3</v>
      </c>
      <c r="B39" s="12" t="s">
        <v>351</v>
      </c>
      <c r="C39" s="15" t="s">
        <v>13</v>
      </c>
      <c r="D39" s="30">
        <v>4</v>
      </c>
      <c r="E39" s="62"/>
      <c r="F39" s="35">
        <f t="shared" si="0"/>
        <v>0</v>
      </c>
      <c r="G39" s="69">
        <f t="shared" si="1"/>
        <v>0</v>
      </c>
      <c r="H39" s="69">
        <f t="shared" si="2"/>
        <v>0</v>
      </c>
    </row>
    <row r="40" spans="1:8" ht="28" x14ac:dyDescent="0.15">
      <c r="A40" s="41">
        <v>4.4000000000000004</v>
      </c>
      <c r="B40" s="7" t="s">
        <v>352</v>
      </c>
      <c r="C40" s="15" t="s">
        <v>13</v>
      </c>
      <c r="D40" s="30">
        <v>15</v>
      </c>
      <c r="E40" s="62"/>
      <c r="F40" s="35">
        <f t="shared" si="0"/>
        <v>0</v>
      </c>
      <c r="G40" s="69">
        <f t="shared" si="1"/>
        <v>0</v>
      </c>
      <c r="H40" s="69">
        <f t="shared" si="2"/>
        <v>0</v>
      </c>
    </row>
    <row r="41" spans="1:8" ht="56" x14ac:dyDescent="0.15">
      <c r="A41" s="41">
        <v>4.5</v>
      </c>
      <c r="B41" s="12" t="s">
        <v>353</v>
      </c>
      <c r="C41" s="15" t="s">
        <v>13</v>
      </c>
      <c r="D41" s="30">
        <v>25</v>
      </c>
      <c r="E41" s="62"/>
      <c r="F41" s="35">
        <f t="shared" si="0"/>
        <v>0</v>
      </c>
      <c r="G41" s="69">
        <f t="shared" si="1"/>
        <v>0</v>
      </c>
      <c r="H41" s="69">
        <f t="shared" si="2"/>
        <v>0</v>
      </c>
    </row>
    <row r="42" spans="1:8" ht="42" x14ac:dyDescent="0.15">
      <c r="A42" s="41">
        <v>4.5999999999999996</v>
      </c>
      <c r="B42" s="23" t="s">
        <v>204</v>
      </c>
      <c r="C42" s="15" t="s">
        <v>13</v>
      </c>
      <c r="D42" s="30">
        <v>110</v>
      </c>
      <c r="E42" s="62"/>
      <c r="F42" s="35">
        <f t="shared" si="0"/>
        <v>0</v>
      </c>
      <c r="G42" s="69">
        <f t="shared" si="1"/>
        <v>0</v>
      </c>
      <c r="H42" s="69">
        <f t="shared" si="2"/>
        <v>0</v>
      </c>
    </row>
    <row r="43" spans="1:8" ht="42" x14ac:dyDescent="0.15">
      <c r="A43" s="41">
        <v>4.7</v>
      </c>
      <c r="B43" s="12" t="s">
        <v>354</v>
      </c>
      <c r="C43" s="15" t="s">
        <v>13</v>
      </c>
      <c r="D43" s="30">
        <v>25</v>
      </c>
      <c r="E43" s="62"/>
      <c r="F43" s="35">
        <f t="shared" si="0"/>
        <v>0</v>
      </c>
      <c r="G43" s="69">
        <f t="shared" si="1"/>
        <v>0</v>
      </c>
      <c r="H43" s="69">
        <f t="shared" si="2"/>
        <v>0</v>
      </c>
    </row>
    <row r="44" spans="1:8" ht="42" x14ac:dyDescent="0.15">
      <c r="A44" s="41">
        <v>4.8</v>
      </c>
      <c r="B44" s="23" t="s">
        <v>207</v>
      </c>
      <c r="C44" s="15" t="s">
        <v>13</v>
      </c>
      <c r="D44" s="30">
        <v>10</v>
      </c>
      <c r="E44" s="62"/>
      <c r="F44" s="35">
        <f t="shared" si="0"/>
        <v>0</v>
      </c>
      <c r="G44" s="69">
        <f t="shared" si="1"/>
        <v>0</v>
      </c>
      <c r="H44" s="69">
        <f t="shared" si="2"/>
        <v>0</v>
      </c>
    </row>
    <row r="45" spans="1:8" ht="14" x14ac:dyDescent="0.15">
      <c r="A45" s="41">
        <v>4.9000000000000004</v>
      </c>
      <c r="B45" s="23" t="s">
        <v>205</v>
      </c>
      <c r="C45" s="15" t="s">
        <v>189</v>
      </c>
      <c r="D45" s="30">
        <v>1</v>
      </c>
      <c r="E45" s="62"/>
      <c r="F45" s="35">
        <f t="shared" si="0"/>
        <v>0</v>
      </c>
      <c r="G45" s="69">
        <f t="shared" si="1"/>
        <v>0</v>
      </c>
      <c r="H45" s="69">
        <f t="shared" si="2"/>
        <v>0</v>
      </c>
    </row>
    <row r="46" spans="1:8" ht="42" x14ac:dyDescent="0.15">
      <c r="A46" s="24">
        <v>4.0999999999999996</v>
      </c>
      <c r="B46" s="23" t="s">
        <v>208</v>
      </c>
      <c r="C46" s="15" t="s">
        <v>13</v>
      </c>
      <c r="D46" s="30">
        <v>10</v>
      </c>
      <c r="E46" s="62"/>
      <c r="F46" s="35">
        <f t="shared" si="0"/>
        <v>0</v>
      </c>
      <c r="G46" s="69">
        <f t="shared" si="1"/>
        <v>0</v>
      </c>
      <c r="H46" s="69">
        <f t="shared" si="2"/>
        <v>0</v>
      </c>
    </row>
    <row r="47" spans="1:8" ht="14" x14ac:dyDescent="0.15">
      <c r="A47" s="24"/>
      <c r="B47" s="20" t="s">
        <v>328</v>
      </c>
      <c r="C47" s="15"/>
      <c r="D47" s="30"/>
      <c r="E47" s="62"/>
      <c r="F47" s="37">
        <f>SUM(F37:F46)</f>
        <v>0</v>
      </c>
      <c r="G47" s="37"/>
      <c r="H47" s="37">
        <f t="shared" ref="H47" si="6">SUM(H37:H46)</f>
        <v>0</v>
      </c>
    </row>
    <row r="48" spans="1:8" ht="14" x14ac:dyDescent="0.15">
      <c r="A48" s="40">
        <v>5</v>
      </c>
      <c r="B48" s="20" t="s">
        <v>372</v>
      </c>
      <c r="C48" s="7"/>
      <c r="D48" s="22"/>
      <c r="E48" s="63"/>
      <c r="F48" s="35"/>
      <c r="G48" s="69"/>
      <c r="H48" s="69"/>
    </row>
    <row r="49" spans="1:8" ht="42" x14ac:dyDescent="0.15">
      <c r="A49" s="41">
        <v>5.0999999999999996</v>
      </c>
      <c r="B49" s="12" t="s">
        <v>356</v>
      </c>
      <c r="C49" s="15" t="s">
        <v>28</v>
      </c>
      <c r="D49" s="30">
        <v>500</v>
      </c>
      <c r="E49" s="62"/>
      <c r="F49" s="35">
        <f t="shared" si="0"/>
        <v>0</v>
      </c>
      <c r="G49" s="69">
        <f t="shared" si="1"/>
        <v>0</v>
      </c>
      <c r="H49" s="69">
        <f t="shared" si="2"/>
        <v>0</v>
      </c>
    </row>
    <row r="50" spans="1:8" ht="42" x14ac:dyDescent="0.15">
      <c r="A50" s="41">
        <v>5.2</v>
      </c>
      <c r="B50" s="23" t="s">
        <v>210</v>
      </c>
      <c r="C50" s="15" t="s">
        <v>28</v>
      </c>
      <c r="D50" s="30">
        <v>1000</v>
      </c>
      <c r="E50" s="62"/>
      <c r="F50" s="35">
        <f t="shared" si="0"/>
        <v>0</v>
      </c>
      <c r="G50" s="69">
        <f t="shared" si="1"/>
        <v>0</v>
      </c>
      <c r="H50" s="69">
        <f t="shared" si="2"/>
        <v>0</v>
      </c>
    </row>
    <row r="51" spans="1:8" ht="42" x14ac:dyDescent="0.15">
      <c r="A51" s="41">
        <v>5.3</v>
      </c>
      <c r="B51" s="12" t="s">
        <v>357</v>
      </c>
      <c r="C51" s="15" t="s">
        <v>28</v>
      </c>
      <c r="D51" s="30">
        <v>500</v>
      </c>
      <c r="E51" s="62"/>
      <c r="F51" s="35">
        <f t="shared" si="0"/>
        <v>0</v>
      </c>
      <c r="G51" s="69">
        <f t="shared" si="1"/>
        <v>0</v>
      </c>
      <c r="H51" s="69">
        <f t="shared" si="2"/>
        <v>0</v>
      </c>
    </row>
    <row r="52" spans="1:8" ht="14" x14ac:dyDescent="0.15">
      <c r="A52" s="41">
        <v>5.4</v>
      </c>
      <c r="B52" s="12" t="s">
        <v>358</v>
      </c>
      <c r="C52" s="15" t="s">
        <v>189</v>
      </c>
      <c r="D52" s="30">
        <v>1</v>
      </c>
      <c r="E52" s="62"/>
      <c r="F52" s="35">
        <f t="shared" si="0"/>
        <v>0</v>
      </c>
      <c r="G52" s="69">
        <f t="shared" si="1"/>
        <v>0</v>
      </c>
      <c r="H52" s="69">
        <f t="shared" si="2"/>
        <v>0</v>
      </c>
    </row>
    <row r="53" spans="1:8" ht="28" x14ac:dyDescent="0.15">
      <c r="A53" s="41">
        <v>5.5</v>
      </c>
      <c r="B53" s="23" t="s">
        <v>211</v>
      </c>
      <c r="C53" s="15" t="s">
        <v>30</v>
      </c>
      <c r="D53" s="30">
        <v>70</v>
      </c>
      <c r="E53" s="62"/>
      <c r="F53" s="35">
        <f t="shared" si="0"/>
        <v>0</v>
      </c>
      <c r="G53" s="69">
        <f t="shared" si="1"/>
        <v>0</v>
      </c>
      <c r="H53" s="69">
        <f t="shared" si="2"/>
        <v>0</v>
      </c>
    </row>
    <row r="54" spans="1:8" ht="14" x14ac:dyDescent="0.15">
      <c r="A54" s="41">
        <v>5.6</v>
      </c>
      <c r="B54" s="12" t="s">
        <v>359</v>
      </c>
      <c r="C54" s="15" t="s">
        <v>189</v>
      </c>
      <c r="D54" s="30">
        <v>1</v>
      </c>
      <c r="E54" s="62"/>
      <c r="F54" s="35">
        <f t="shared" si="0"/>
        <v>0</v>
      </c>
      <c r="G54" s="69">
        <f t="shared" si="1"/>
        <v>0</v>
      </c>
      <c r="H54" s="69">
        <f t="shared" si="2"/>
        <v>0</v>
      </c>
    </row>
    <row r="55" spans="1:8" ht="14" x14ac:dyDescent="0.15">
      <c r="A55" s="41">
        <v>5.7</v>
      </c>
      <c r="B55" s="12" t="s">
        <v>360</v>
      </c>
      <c r="C55" s="15" t="s">
        <v>28</v>
      </c>
      <c r="D55" s="30">
        <v>200</v>
      </c>
      <c r="E55" s="62"/>
      <c r="F55" s="35">
        <f t="shared" si="0"/>
        <v>0</v>
      </c>
      <c r="G55" s="69">
        <f t="shared" si="1"/>
        <v>0</v>
      </c>
      <c r="H55" s="69">
        <f t="shared" si="2"/>
        <v>0</v>
      </c>
    </row>
    <row r="56" spans="1:8" ht="14" x14ac:dyDescent="0.15">
      <c r="A56" s="41">
        <v>5.8</v>
      </c>
      <c r="B56" s="12" t="s">
        <v>361</v>
      </c>
      <c r="C56" s="15" t="s">
        <v>28</v>
      </c>
      <c r="D56" s="30">
        <v>200</v>
      </c>
      <c r="E56" s="62"/>
      <c r="F56" s="35">
        <f t="shared" si="0"/>
        <v>0</v>
      </c>
      <c r="G56" s="69">
        <f t="shared" si="1"/>
        <v>0</v>
      </c>
      <c r="H56" s="69">
        <f t="shared" si="2"/>
        <v>0</v>
      </c>
    </row>
    <row r="57" spans="1:8" ht="42" x14ac:dyDescent="0.15">
      <c r="A57" s="41">
        <v>5.9</v>
      </c>
      <c r="B57" s="12" t="s">
        <v>362</v>
      </c>
      <c r="C57" s="15" t="s">
        <v>28</v>
      </c>
      <c r="D57" s="30">
        <v>100</v>
      </c>
      <c r="E57" s="62"/>
      <c r="F57" s="35">
        <f t="shared" si="0"/>
        <v>0</v>
      </c>
      <c r="G57" s="69">
        <f t="shared" si="1"/>
        <v>0</v>
      </c>
      <c r="H57" s="69">
        <f t="shared" si="2"/>
        <v>0</v>
      </c>
    </row>
    <row r="58" spans="1:8" ht="14" x14ac:dyDescent="0.15">
      <c r="A58" s="24">
        <v>5.0999999999999996</v>
      </c>
      <c r="B58" s="23" t="s">
        <v>213</v>
      </c>
      <c r="C58" s="15" t="s">
        <v>28</v>
      </c>
      <c r="D58" s="30">
        <v>200</v>
      </c>
      <c r="E58" s="62"/>
      <c r="F58" s="35">
        <f t="shared" si="0"/>
        <v>0</v>
      </c>
      <c r="G58" s="69">
        <f t="shared" si="1"/>
        <v>0</v>
      </c>
      <c r="H58" s="69">
        <f t="shared" si="2"/>
        <v>0</v>
      </c>
    </row>
    <row r="59" spans="1:8" ht="14" x14ac:dyDescent="0.15">
      <c r="A59" s="24">
        <v>5.1100000000000003</v>
      </c>
      <c r="B59" s="23" t="s">
        <v>212</v>
      </c>
      <c r="C59" s="15" t="s">
        <v>28</v>
      </c>
      <c r="D59" s="30">
        <v>200</v>
      </c>
      <c r="E59" s="62"/>
      <c r="F59" s="35">
        <f t="shared" si="0"/>
        <v>0</v>
      </c>
      <c r="G59" s="69">
        <f t="shared" si="1"/>
        <v>0</v>
      </c>
      <c r="H59" s="69">
        <f t="shared" si="2"/>
        <v>0</v>
      </c>
    </row>
    <row r="60" spans="1:8" ht="14" x14ac:dyDescent="0.15">
      <c r="A60" s="24">
        <v>5.12</v>
      </c>
      <c r="B60" s="23" t="s">
        <v>214</v>
      </c>
      <c r="C60" s="15" t="s">
        <v>28</v>
      </c>
      <c r="D60" s="30">
        <v>200</v>
      </c>
      <c r="E60" s="62"/>
      <c r="F60" s="35">
        <f t="shared" si="0"/>
        <v>0</v>
      </c>
      <c r="G60" s="69">
        <f t="shared" si="1"/>
        <v>0</v>
      </c>
      <c r="H60" s="69">
        <f t="shared" si="2"/>
        <v>0</v>
      </c>
    </row>
    <row r="61" spans="1:8" ht="14" x14ac:dyDescent="0.15">
      <c r="A61" s="24">
        <v>5.13</v>
      </c>
      <c r="B61" s="12" t="s">
        <v>363</v>
      </c>
      <c r="C61" s="15" t="s">
        <v>189</v>
      </c>
      <c r="D61" s="30">
        <v>1</v>
      </c>
      <c r="E61" s="62"/>
      <c r="F61" s="35">
        <f t="shared" si="0"/>
        <v>0</v>
      </c>
      <c r="G61" s="69">
        <f t="shared" si="1"/>
        <v>0</v>
      </c>
      <c r="H61" s="69">
        <f t="shared" si="2"/>
        <v>0</v>
      </c>
    </row>
    <row r="62" spans="1:8" ht="14" x14ac:dyDescent="0.15">
      <c r="A62" s="24"/>
      <c r="B62" s="19" t="s">
        <v>330</v>
      </c>
      <c r="C62" s="15"/>
      <c r="D62" s="30"/>
      <c r="E62" s="62"/>
      <c r="F62" s="37">
        <f>SUM(F49:F61)</f>
        <v>0</v>
      </c>
      <c r="G62" s="37"/>
      <c r="H62" s="37">
        <f>SUM(H49:H61)</f>
        <v>0</v>
      </c>
    </row>
    <row r="63" spans="1:8" ht="14" x14ac:dyDescent="0.15">
      <c r="A63" s="40">
        <v>6</v>
      </c>
      <c r="B63" s="20" t="s">
        <v>373</v>
      </c>
      <c r="C63" s="7"/>
      <c r="D63" s="22"/>
      <c r="E63" s="63"/>
      <c r="F63" s="35"/>
      <c r="G63" s="69"/>
      <c r="H63" s="69"/>
    </row>
    <row r="64" spans="1:8" ht="28" x14ac:dyDescent="0.15">
      <c r="A64" s="41">
        <v>6.1</v>
      </c>
      <c r="B64" s="23" t="s">
        <v>198</v>
      </c>
      <c r="C64" s="15" t="s">
        <v>13</v>
      </c>
      <c r="D64" s="30">
        <v>1</v>
      </c>
      <c r="E64" s="62"/>
      <c r="F64" s="35">
        <f t="shared" si="0"/>
        <v>0</v>
      </c>
      <c r="G64" s="69">
        <f t="shared" si="1"/>
        <v>0</v>
      </c>
      <c r="H64" s="69">
        <f t="shared" si="2"/>
        <v>0</v>
      </c>
    </row>
    <row r="65" spans="1:8" ht="28" x14ac:dyDescent="0.15">
      <c r="A65" s="41">
        <v>6.2</v>
      </c>
      <c r="B65" s="23" t="s">
        <v>199</v>
      </c>
      <c r="C65" s="15" t="s">
        <v>13</v>
      </c>
      <c r="D65" s="30">
        <v>1</v>
      </c>
      <c r="E65" s="62"/>
      <c r="F65" s="35">
        <f t="shared" si="0"/>
        <v>0</v>
      </c>
      <c r="G65" s="69">
        <f t="shared" si="1"/>
        <v>0</v>
      </c>
      <c r="H65" s="69">
        <f t="shared" si="2"/>
        <v>0</v>
      </c>
    </row>
    <row r="66" spans="1:8" ht="14" x14ac:dyDescent="0.15">
      <c r="A66" s="41"/>
      <c r="B66" s="20" t="s">
        <v>329</v>
      </c>
      <c r="C66" s="15"/>
      <c r="D66" s="30"/>
      <c r="E66" s="62"/>
      <c r="F66" s="37">
        <f>SUM(F64:F65)</f>
        <v>0</v>
      </c>
      <c r="G66" s="37"/>
      <c r="H66" s="37">
        <f t="shared" ref="H66" si="7">SUM(H64:H65)</f>
        <v>0</v>
      </c>
    </row>
    <row r="67" spans="1:8" ht="14" x14ac:dyDescent="0.15">
      <c r="A67" s="40">
        <v>7</v>
      </c>
      <c r="B67" s="20" t="s">
        <v>374</v>
      </c>
      <c r="C67" s="7"/>
      <c r="D67" s="22"/>
      <c r="E67" s="63"/>
      <c r="F67" s="35"/>
      <c r="G67" s="69"/>
      <c r="H67" s="69"/>
    </row>
    <row r="68" spans="1:8" ht="14" x14ac:dyDescent="0.15">
      <c r="A68" s="41">
        <v>7.1</v>
      </c>
      <c r="B68" s="23" t="s">
        <v>209</v>
      </c>
      <c r="C68" s="15" t="s">
        <v>189</v>
      </c>
      <c r="D68" s="30">
        <v>1</v>
      </c>
      <c r="E68" s="62"/>
      <c r="F68" s="35">
        <f t="shared" si="0"/>
        <v>0</v>
      </c>
      <c r="G68" s="69">
        <f t="shared" si="1"/>
        <v>0</v>
      </c>
      <c r="H68" s="69">
        <f t="shared" si="2"/>
        <v>0</v>
      </c>
    </row>
    <row r="69" spans="1:8" ht="14" x14ac:dyDescent="0.15">
      <c r="A69" s="41">
        <v>7.2</v>
      </c>
      <c r="B69" s="12" t="s">
        <v>366</v>
      </c>
      <c r="C69" s="15" t="s">
        <v>189</v>
      </c>
      <c r="D69" s="30">
        <v>1</v>
      </c>
      <c r="E69" s="62"/>
      <c r="F69" s="35">
        <f t="shared" ref="F69:F70" si="8">D69*E69</f>
        <v>0</v>
      </c>
      <c r="G69" s="69">
        <f t="shared" ref="G69:G70" si="9">E69*1.2</f>
        <v>0</v>
      </c>
      <c r="H69" s="69">
        <f t="shared" ref="H69:H70" si="10">D69*G69</f>
        <v>0</v>
      </c>
    </row>
    <row r="70" spans="1:8" ht="14" x14ac:dyDescent="0.15">
      <c r="A70" s="41">
        <v>7.3</v>
      </c>
      <c r="B70" s="12" t="s">
        <v>367</v>
      </c>
      <c r="C70" s="15" t="s">
        <v>189</v>
      </c>
      <c r="D70" s="30">
        <v>1</v>
      </c>
      <c r="E70" s="62"/>
      <c r="F70" s="35">
        <f t="shared" si="8"/>
        <v>0</v>
      </c>
      <c r="G70" s="69">
        <f t="shared" si="9"/>
        <v>0</v>
      </c>
      <c r="H70" s="69">
        <f t="shared" si="10"/>
        <v>0</v>
      </c>
    </row>
    <row r="71" spans="1:8" ht="14" x14ac:dyDescent="0.15">
      <c r="A71" s="8"/>
      <c r="B71" s="19" t="s">
        <v>331</v>
      </c>
      <c r="C71" s="21"/>
      <c r="D71" s="21"/>
      <c r="E71" s="63"/>
      <c r="F71" s="37">
        <f>SUM(F68:F70)</f>
        <v>0</v>
      </c>
      <c r="G71" s="37"/>
      <c r="H71" s="37">
        <f t="shared" ref="H71" si="11">SUM(H68:H70)</f>
        <v>0</v>
      </c>
    </row>
    <row r="72" spans="1:8" x14ac:dyDescent="0.15">
      <c r="A72" s="9"/>
      <c r="B72" s="9"/>
      <c r="C72" s="28"/>
      <c r="D72" s="32"/>
      <c r="E72" s="135"/>
      <c r="F72" s="28"/>
      <c r="G72" s="28"/>
      <c r="H72" s="28"/>
    </row>
    <row r="73" spans="1:8" ht="14" x14ac:dyDescent="0.15">
      <c r="A73" s="7"/>
      <c r="B73" s="12" t="s">
        <v>295</v>
      </c>
      <c r="C73" s="10" t="s">
        <v>224</v>
      </c>
      <c r="D73" s="10" t="s">
        <v>225</v>
      </c>
    </row>
    <row r="74" spans="1:8" ht="14" x14ac:dyDescent="0.15">
      <c r="A74" s="7"/>
      <c r="B74" s="19" t="s">
        <v>209</v>
      </c>
      <c r="C74" s="13">
        <f>F15</f>
        <v>0</v>
      </c>
      <c r="D74" s="13">
        <f>H15</f>
        <v>0</v>
      </c>
    </row>
    <row r="75" spans="1:8" ht="14" x14ac:dyDescent="0.15">
      <c r="A75" s="7"/>
      <c r="B75" s="23" t="s">
        <v>339</v>
      </c>
      <c r="C75" s="13">
        <f>F29</f>
        <v>0</v>
      </c>
      <c r="D75" s="13">
        <f>H29</f>
        <v>0</v>
      </c>
    </row>
    <row r="76" spans="1:8" ht="14" x14ac:dyDescent="0.15">
      <c r="A76" s="7"/>
      <c r="B76" s="23" t="s">
        <v>346</v>
      </c>
      <c r="C76" s="13">
        <f>F35</f>
        <v>0</v>
      </c>
      <c r="D76" s="13">
        <f>H35</f>
        <v>0</v>
      </c>
    </row>
    <row r="77" spans="1:8" ht="14" x14ac:dyDescent="0.15">
      <c r="A77" s="8"/>
      <c r="B77" s="23" t="s">
        <v>349</v>
      </c>
      <c r="C77" s="65">
        <f>F47</f>
        <v>0</v>
      </c>
      <c r="D77" s="65">
        <f>H47</f>
        <v>0</v>
      </c>
    </row>
    <row r="78" spans="1:8" ht="14" x14ac:dyDescent="0.15">
      <c r="A78" s="8"/>
      <c r="B78" s="23" t="s">
        <v>355</v>
      </c>
      <c r="C78" s="65">
        <f>F62</f>
        <v>0</v>
      </c>
      <c r="D78" s="65">
        <f>H62</f>
        <v>0</v>
      </c>
    </row>
    <row r="79" spans="1:8" ht="14" x14ac:dyDescent="0.15">
      <c r="A79" s="8"/>
      <c r="B79" s="23" t="s">
        <v>364</v>
      </c>
      <c r="C79" s="65">
        <f>F66</f>
        <v>0</v>
      </c>
      <c r="D79" s="65">
        <f>H66</f>
        <v>0</v>
      </c>
    </row>
    <row r="80" spans="1:8" ht="14" x14ac:dyDescent="0.15">
      <c r="A80" s="8"/>
      <c r="B80" s="23" t="s">
        <v>365</v>
      </c>
      <c r="C80" s="65">
        <f>F71</f>
        <v>0</v>
      </c>
      <c r="D80" s="65">
        <f>H71</f>
        <v>0</v>
      </c>
    </row>
    <row r="81" spans="1:4" ht="14" x14ac:dyDescent="0.15">
      <c r="A81" s="8"/>
      <c r="B81" s="36" t="s">
        <v>375</v>
      </c>
      <c r="C81" s="65">
        <f>SUM(C74:C80)</f>
        <v>0</v>
      </c>
      <c r="D81" s="65">
        <f>SUM(D74:D80)</f>
        <v>0</v>
      </c>
    </row>
  </sheetData>
  <sheetProtection algorithmName="SHA-512" hashValue="joNMJQvrcCUy+XZD6n7D5TkPBqp28LYA/oFz1NDN6lwh/AR8tdEk1rjNzKyQFgfKYQ34XhkRGjaUbQLJAp7wjA==" saltValue="oWYJUoJY5EU6qcRyHyDm3A==" spinCount="100000" sheet="1" objects="1" scenarios="1"/>
  <mergeCells count="1">
    <mergeCell ref="A1:H1"/>
  </mergeCells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"/>
  <sheetViews>
    <sheetView workbookViewId="0">
      <selection activeCell="C15" sqref="C15"/>
    </sheetView>
  </sheetViews>
  <sheetFormatPr baseColWidth="10" defaultColWidth="9" defaultRowHeight="13" x14ac:dyDescent="0.15"/>
  <cols>
    <col min="1" max="1" width="43.19921875" style="6" customWidth="1"/>
    <col min="2" max="3" width="28.19921875" style="6" bestFit="1" customWidth="1"/>
    <col min="4" max="4" width="12.19921875" style="6" customWidth="1"/>
    <col min="5" max="16384" width="9" style="6"/>
  </cols>
  <sheetData>
    <row r="1" spans="1:4" ht="23" customHeight="1" x14ac:dyDescent="0.15">
      <c r="A1" s="167" t="s">
        <v>381</v>
      </c>
      <c r="B1" s="168"/>
      <c r="C1" s="168"/>
      <c r="D1" s="168"/>
    </row>
    <row r="2" spans="1:4" ht="23" customHeight="1" x14ac:dyDescent="0.15">
      <c r="A2" s="34" t="s">
        <v>220</v>
      </c>
      <c r="B2" s="38" t="s">
        <v>382</v>
      </c>
      <c r="C2" s="38" t="s">
        <v>383</v>
      </c>
      <c r="D2" s="33"/>
    </row>
    <row r="3" spans="1:4" ht="23" customHeight="1" x14ac:dyDescent="0.15">
      <c r="A3" s="7" t="s">
        <v>376</v>
      </c>
      <c r="B3" s="37">
        <f>'DEMONTAŽA RUŠENJE'!C43</f>
        <v>0</v>
      </c>
      <c r="C3" s="42">
        <f>'DEMONTAŽA RUŠENJE'!D43</f>
        <v>0</v>
      </c>
    </row>
    <row r="4" spans="1:4" ht="23" customHeight="1" x14ac:dyDescent="0.15">
      <c r="A4" s="39" t="s">
        <v>102</v>
      </c>
      <c r="B4" s="37">
        <f>ZANATSKI!C61</f>
        <v>0</v>
      </c>
      <c r="C4" s="42">
        <f>ZANATSKI!D61</f>
        <v>0</v>
      </c>
    </row>
    <row r="5" spans="1:4" ht="23" customHeight="1" x14ac:dyDescent="0.15">
      <c r="A5" s="39" t="s">
        <v>377</v>
      </c>
      <c r="B5" s="37">
        <f>SAOBRAĆAJNICE!C30</f>
        <v>0</v>
      </c>
      <c r="C5" s="42">
        <f>SAOBRAĆAJNICE!D30</f>
        <v>0</v>
      </c>
    </row>
    <row r="6" spans="1:4" ht="23" customHeight="1" x14ac:dyDescent="0.15">
      <c r="A6" s="39" t="s">
        <v>378</v>
      </c>
      <c r="B6" s="37">
        <f>HIDRO!C23</f>
        <v>0</v>
      </c>
      <c r="C6" s="42">
        <f>HIDRO!D23</f>
        <v>0</v>
      </c>
    </row>
    <row r="7" spans="1:4" ht="23" customHeight="1" x14ac:dyDescent="0.15">
      <c r="A7" s="39" t="s">
        <v>379</v>
      </c>
      <c r="B7" s="37">
        <f>VIDEO!C81</f>
        <v>0</v>
      </c>
      <c r="C7" s="42">
        <f>VIDEO!D81</f>
        <v>0</v>
      </c>
    </row>
    <row r="8" spans="1:4" ht="23" customHeight="1" x14ac:dyDescent="0.15">
      <c r="A8" s="34" t="s">
        <v>385</v>
      </c>
      <c r="B8" s="37">
        <f>SUM(B3:B7)</f>
        <v>0</v>
      </c>
      <c r="C8" s="37">
        <f>SUM(C3:C7)</f>
        <v>0</v>
      </c>
    </row>
    <row r="9" spans="1:4" ht="51" customHeight="1" x14ac:dyDescent="0.15">
      <c r="A9" s="167" t="s">
        <v>380</v>
      </c>
      <c r="B9" s="168"/>
      <c r="C9" s="168"/>
      <c r="D9" s="168"/>
    </row>
  </sheetData>
  <sheetProtection algorithmName="SHA-512" hashValue="9N3I6WFNOelpOw7Ie1bhPuwR1NuL9R3AmOKRgAs1eIR7hg7HEYnCUsYz5lBJ0Uz61AaTNhZ61jjqDCRaLOqpwg==" saltValue="A1yXKS6SNR77OVhwmnuFtA==" spinCount="100000" sheet="1" objects="1" scenarios="1"/>
  <mergeCells count="2">
    <mergeCell ref="A1:D1"/>
    <mergeCell ref="A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UVOD</vt:lpstr>
      <vt:lpstr>UVOD 1</vt:lpstr>
      <vt:lpstr>DEMONTAŽA RUŠENJE</vt:lpstr>
      <vt:lpstr>ZANATSKI</vt:lpstr>
      <vt:lpstr>SAOBRAĆAJNICE</vt:lpstr>
      <vt:lpstr>HIDRO</vt:lpstr>
      <vt:lpstr>VIDEO</vt:lpstr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 Karanovic</dc:creator>
  <cp:lastModifiedBy>1</cp:lastModifiedBy>
  <dcterms:created xsi:type="dcterms:W3CDTF">2025-08-01T11:44:57Z</dcterms:created>
  <dcterms:modified xsi:type="dcterms:W3CDTF">2025-08-08T09:11:51Z</dcterms:modified>
</cp:coreProperties>
</file>